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20" windowHeight="8400" activeTab="2"/>
  </bookViews>
  <sheets>
    <sheet name="Con - R&amp;P" sheetId="1" r:id="rId1"/>
    <sheet name="Con - I &amp;E" sheetId="2" r:id="rId2"/>
    <sheet name="Con-BS" sheetId="3" r:id="rId3"/>
  </sheets>
  <definedNames>
    <definedName name="_xlnm.Print_Area" localSheetId="0">'Con - R&amp;P'!$A$1:$I$55</definedName>
  </definedNames>
  <calcPr fullCalcOnLoad="1" refMode="R1C1"/>
</workbook>
</file>

<file path=xl/sharedStrings.xml><?xml version="1.0" encoding="utf-8"?>
<sst xmlns="http://schemas.openxmlformats.org/spreadsheetml/2006/main" count="254" uniqueCount="143">
  <si>
    <t xml:space="preserve">WORD:Women's Organisation for Rural Development
Hatopotha, Mathalput - 763 008, Koraput District
</t>
  </si>
  <si>
    <t>RECEIPTS</t>
  </si>
  <si>
    <t>Foreign
Rs.         Ps.</t>
  </si>
  <si>
    <t>Total
Rs.             Ps.</t>
  </si>
  <si>
    <t>PAYMENTS</t>
  </si>
  <si>
    <t>Total
Rs.         Ps.</t>
  </si>
  <si>
    <t>To Opening Balance:</t>
  </si>
  <si>
    <t xml:space="preserve"> By</t>
  </si>
  <si>
    <t>FOREIGN:-</t>
  </si>
  <si>
    <t>Cash in Hand</t>
  </si>
  <si>
    <t>Cash at Bank(S.B No.017)</t>
  </si>
  <si>
    <t xml:space="preserve"> "</t>
  </si>
  <si>
    <t>"  Foreign Contributions</t>
  </si>
  <si>
    <t>ETWA-Germany</t>
  </si>
  <si>
    <t>Bank Interest</t>
  </si>
  <si>
    <t>Bank Collection charges</t>
  </si>
  <si>
    <t>CLOSING BALANCES:</t>
  </si>
  <si>
    <t>Cash at Bank:</t>
  </si>
  <si>
    <t>SB A\c No.017</t>
  </si>
  <si>
    <t>SB A\c No.444</t>
  </si>
  <si>
    <t>TOTAL</t>
  </si>
  <si>
    <t>From the books of accounts produced before us:</t>
  </si>
  <si>
    <t>WORD : Women's Organization for Rural Development
Hatopotha,Mathalput-763008, Koraput District, Orissa, India</t>
  </si>
  <si>
    <t>EXPENDITURE</t>
  </si>
  <si>
    <t>INCOME</t>
  </si>
  <si>
    <t>Foreign</t>
  </si>
  <si>
    <t xml:space="preserve">     Rs.     Ps.</t>
  </si>
  <si>
    <t>Rs.     Ps.</t>
  </si>
  <si>
    <t>WORD: Women's Organisation for Rural Development,</t>
  </si>
  <si>
    <t xml:space="preserve">           LIABILITIES</t>
  </si>
  <si>
    <t>AMOUNT</t>
  </si>
  <si>
    <t>ASSETS</t>
  </si>
  <si>
    <t>Opening Bal.</t>
  </si>
  <si>
    <t>Additions</t>
  </si>
  <si>
    <t>CAPITAL FUND</t>
  </si>
  <si>
    <t>Land</t>
  </si>
  <si>
    <t>Buildings:</t>
  </si>
  <si>
    <t>Model school</t>
  </si>
  <si>
    <t>Solar Renewable Energy System</t>
  </si>
  <si>
    <t>Health centre</t>
  </si>
  <si>
    <t>Training centre</t>
  </si>
  <si>
    <t>Godown</t>
  </si>
  <si>
    <t>Livelihood Lab</t>
  </si>
  <si>
    <t>Bicycles</t>
  </si>
  <si>
    <t>Cement hollow block machine</t>
  </si>
  <si>
    <t>Computer printers etc.,</t>
  </si>
  <si>
    <t>Furniture</t>
  </si>
  <si>
    <t>Mobile phone</t>
  </si>
  <si>
    <t>Motorcycles</t>
  </si>
  <si>
    <t>Sewing machines</t>
  </si>
  <si>
    <t>Typewriters</t>
  </si>
  <si>
    <t>Jeeps/mini bus</t>
  </si>
  <si>
    <t>Generator</t>
  </si>
  <si>
    <t>Training equipments</t>
  </si>
  <si>
    <t>Audio visual aids</t>
  </si>
  <si>
    <t>Mixi/Grinder</t>
  </si>
  <si>
    <t>Invertor</t>
  </si>
  <si>
    <t>Play materials for school</t>
  </si>
  <si>
    <t>Water pump set</t>
  </si>
  <si>
    <t>Total</t>
  </si>
  <si>
    <t>Cash in hand</t>
  </si>
  <si>
    <t>Cash at Bank</t>
  </si>
  <si>
    <t>Society Regn: 603/48  dt 8.1.1991</t>
  </si>
  <si>
    <t>Local
Rs.         Ps.</t>
  </si>
  <si>
    <t>Local
Rs.          Ps.</t>
  </si>
  <si>
    <t>SB A\c No.56978</t>
  </si>
  <si>
    <t>SB A\c No.57520</t>
  </si>
  <si>
    <t>SB A\c No.57564</t>
  </si>
  <si>
    <t>SB A\c No.57575</t>
  </si>
  <si>
    <t>SB A\c No.57881</t>
  </si>
  <si>
    <t>SB A\c No.57892</t>
  </si>
  <si>
    <t>SB A\c No.57905</t>
  </si>
  <si>
    <t>SB A\c No.57961</t>
  </si>
  <si>
    <t>SB A\c No.09266</t>
  </si>
  <si>
    <t>Rayagada</t>
  </si>
  <si>
    <t>Date:</t>
  </si>
  <si>
    <t>Local</t>
  </si>
  <si>
    <t>Local Contribution</t>
  </si>
  <si>
    <t>Aqua guard</t>
  </si>
  <si>
    <t>Video camera</t>
  </si>
  <si>
    <t>Fourwheeler</t>
  </si>
  <si>
    <t>Projector</t>
  </si>
  <si>
    <t>Total Expenses</t>
  </si>
  <si>
    <t>CCTV Camera</t>
  </si>
  <si>
    <t>Other local Contribution</t>
  </si>
  <si>
    <t>Medical Equipment</t>
  </si>
  <si>
    <t xml:space="preserve">Hatopotha, Mathalput - 763 008, Koraput District, Odisha </t>
  </si>
  <si>
    <t>Rs.Ps.</t>
  </si>
  <si>
    <t>Bank Gurantee- STDR</t>
  </si>
  <si>
    <t>SB A\c No.014</t>
  </si>
  <si>
    <t>Cash at Bank(S.B No.014)</t>
  </si>
  <si>
    <t>Excess of Income over Expenditure</t>
  </si>
  <si>
    <t>Cash at Bank(S.B No.94929)</t>
  </si>
  <si>
    <t>Cash at Bank(S.B No.94747)</t>
  </si>
  <si>
    <t>Add: Excess of income over Expenditure</t>
  </si>
  <si>
    <t>District Mineral Foundation fund - NHM Maa Gruha</t>
  </si>
  <si>
    <t>NUHM- UPHC - LR</t>
  </si>
  <si>
    <t>S.B.A/c No 94747</t>
  </si>
  <si>
    <t>S.B. Ac/No. 94929</t>
  </si>
  <si>
    <t>Borewell Installation</t>
  </si>
  <si>
    <t>Childline India Foundation</t>
  </si>
  <si>
    <t>Nalco Foundation</t>
  </si>
  <si>
    <t>S.B A\c No.43348</t>
  </si>
  <si>
    <t>Manos Unidas, Spain</t>
  </si>
  <si>
    <t>Carers World Wide, UK</t>
  </si>
  <si>
    <t>SB A\c No.34578</t>
  </si>
  <si>
    <t>SB A\c No.34602</t>
  </si>
  <si>
    <t>Carers World Wide, India</t>
  </si>
  <si>
    <t>Less:Excess of Expenditure over Income</t>
  </si>
  <si>
    <t>Income Tax Refund (A.Y 2022-23)</t>
  </si>
  <si>
    <t>CONSOLIDATED RECEIPTS &amp; PAYMENTS ACCOUNTS FOR THE YEAR ENDING 31ST MARCH 2023</t>
  </si>
  <si>
    <t>Cash at Bank(S.B No.43348)</t>
  </si>
  <si>
    <t>Solidarit Om Leven</t>
  </si>
  <si>
    <t>OXFAM, India</t>
  </si>
  <si>
    <t>Mobile Awareness Programme Expenses</t>
  </si>
  <si>
    <t>Local General Expenses</t>
  </si>
  <si>
    <t>Demand Draft made for Security Deposit to NHM Expenses</t>
  </si>
  <si>
    <t>Monitoring charges paid to Director Expenses</t>
  </si>
  <si>
    <t>Vehicle repair Expenses</t>
  </si>
  <si>
    <t>Employee Provident Fund Deposited Expenses</t>
  </si>
  <si>
    <t xml:space="preserve"> CONSOLIDATED INCOME &amp; EXPENDITURE ACCOUNT FOR THE YEAR ENDING 31ST MARCH,2023</t>
  </si>
  <si>
    <t>Solidarit Om Level</t>
  </si>
  <si>
    <t>CONSOLIDATED - BALANCE SHEET AS ON 31ST MARCH 2023</t>
  </si>
  <si>
    <t>on 01.04.2022</t>
  </si>
  <si>
    <t xml:space="preserve"> Balance as on 1.4.2022</t>
  </si>
  <si>
    <t>Bank Draft</t>
  </si>
  <si>
    <t>Income Tax Refund (A.Y 2023-24)</t>
  </si>
  <si>
    <t>Climate Resillience Agriculture For Nutrition &amp; Livelihood Security -  (April'22 to July'22) Expenses</t>
  </si>
  <si>
    <t>Climate Resillience Agriculture For Nutrition &amp; Livelihood Security -  (August'22 to March'23) Expenses</t>
  </si>
  <si>
    <t>Adarsh Vidylaya -Model School Project- April'22 to March'23 Expenses</t>
  </si>
  <si>
    <t>School Infrastructure Project- School dormitory Construction -Labour Charges and Raw materials chgs Expenses</t>
  </si>
  <si>
    <t>Disable people and their Carers Project Expenses</t>
  </si>
  <si>
    <t>Making Caring Visible Project Expenses</t>
  </si>
  <si>
    <t>Running of Adarsh Vidyalaya -Education Project Expenses</t>
  </si>
  <si>
    <t>Running of Maternity Waiting Home -Maa Gruha Project Expenses</t>
  </si>
  <si>
    <t xml:space="preserve">RUNNING OF UPHC-Health &amp; Wellness Centre Project Expenses </t>
  </si>
  <si>
    <t>Childline-1098 Project Expenses</t>
  </si>
  <si>
    <t>Economic empowerment of 1000 poor tribal households through women-led vegetable farming and marketing in Semiliguda Block of Koraput District.  Expenses</t>
  </si>
  <si>
    <t>Mental Health Project- Laxmipur Expenses</t>
  </si>
  <si>
    <t>Mental Health project - Narayanpatna Expenses</t>
  </si>
  <si>
    <t xml:space="preserve">By </t>
  </si>
  <si>
    <t>LOCAL:-</t>
  </si>
  <si>
    <t>Nalco Foundation School Fees Receivable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</si>
</sst>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T&quot;#,##0;\-&quot;VT&quot;#,##0"/>
    <numFmt numFmtId="165" formatCode="&quot;VT&quot;#,##0;[Red]\-&quot;VT&quot;#,##0"/>
    <numFmt numFmtId="166" formatCode="&quot;VT&quot;#,##0.00;\-&quot;VT&quot;#,##0.00"/>
    <numFmt numFmtId="167" formatCode="&quot;VT&quot;#,##0.00;[Red]\-&quot;VT&quot;#,##0.00"/>
    <numFmt numFmtId="168" formatCode="_-&quot;VT&quot;* #,##0_-;\-&quot;VT&quot;* #,##0_-;_-&quot;VT&quot;* &quot;-&quot;_-;_-@_-"/>
    <numFmt numFmtId="169" formatCode="_-* #,##0_-;\-* #,##0_-;_-* &quot;-&quot;_-;_-@_-"/>
    <numFmt numFmtId="170" formatCode="_-&quot;VT&quot;* #,##0.00_-;\-&quot;VT&quot;* #,##0.00_-;_-&quot;VT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0.0"/>
    <numFmt numFmtId="191" formatCode="_(* #,##0_);_(* \(#,##0\);_(* &quot;-&quot;??_);_(@_)"/>
    <numFmt numFmtId="192" formatCode="#,##0.0"/>
  </numFmts>
  <fonts count="36">
    <font>
      <sz val="10"/>
      <name val="Arial"/>
      <family val="0"/>
    </font>
    <font>
      <sz val="12"/>
      <name val="Times New Roman"/>
      <family val="0"/>
    </font>
    <font>
      <b/>
      <sz val="10"/>
      <name val="Arial"/>
      <family val="2"/>
    </font>
    <font>
      <b/>
      <sz val="9"/>
      <name val="Bookman Old Style"/>
      <family val="1"/>
    </font>
    <font>
      <b/>
      <sz val="9"/>
      <name val="Arial"/>
      <family val="2"/>
    </font>
    <font>
      <b/>
      <u val="single"/>
      <sz val="9"/>
      <name val="Bookman Old Style"/>
      <family val="1"/>
    </font>
    <font>
      <b/>
      <u val="single"/>
      <sz val="9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u val="single"/>
      <sz val="10"/>
      <name val="Bookman Old Style"/>
      <family val="1"/>
    </font>
    <font>
      <sz val="9"/>
      <name val="Bookman Old Style"/>
      <family val="1"/>
    </font>
    <font>
      <b/>
      <sz val="11"/>
      <name val="Bookman Old Style"/>
      <family val="1"/>
    </font>
    <font>
      <sz val="9"/>
      <name val="Arial"/>
      <family val="2"/>
    </font>
    <font>
      <sz val="10"/>
      <color indexed="8"/>
      <name val="Bookman Old Style"/>
      <family val="1"/>
    </font>
    <font>
      <sz val="10"/>
      <color indexed="10"/>
      <name val="Bookman Old Style"/>
      <family val="1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Bookman Old Style"/>
      <family val="1"/>
    </font>
    <font>
      <sz val="11"/>
      <color theme="1"/>
      <name val="Calibri"/>
      <family val="2"/>
    </font>
    <font>
      <sz val="10"/>
      <color theme="1"/>
      <name val="Bookman Old Style"/>
      <family val="1"/>
    </font>
    <font>
      <sz val="10"/>
      <color rgb="FF000000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15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1" fillId="0" borderId="3" applyNumberFormat="0" applyFill="0" applyAlignment="0" applyProtection="0"/>
    <xf numFmtId="0" fontId="18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2" fillId="7" borderId="1" applyNumberFormat="0" applyAlignment="0" applyProtection="0"/>
    <xf numFmtId="0" fontId="27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wrapText="1"/>
    </xf>
    <xf numFmtId="2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179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43" fontId="8" fillId="0" borderId="0" xfId="42" applyFont="1" applyBorder="1" applyAlignment="1">
      <alignment/>
    </xf>
    <xf numFmtId="43" fontId="7" fillId="0" borderId="0" xfId="42" applyFont="1" applyBorder="1" applyAlignment="1">
      <alignment/>
    </xf>
    <xf numFmtId="0" fontId="0" fillId="0" borderId="0" xfId="0" applyFill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2" fontId="1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3" fontId="0" fillId="0" borderId="0" xfId="42" applyFont="1" applyBorder="1" applyAlignment="1">
      <alignment/>
    </xf>
    <xf numFmtId="0" fontId="8" fillId="0" borderId="0" xfId="0" applyFont="1" applyFill="1" applyBorder="1" applyAlignment="1">
      <alignment/>
    </xf>
    <xf numFmtId="43" fontId="13" fillId="0" borderId="0" xfId="42" applyFont="1" applyBorder="1" applyAlignment="1">
      <alignment/>
    </xf>
    <xf numFmtId="0" fontId="8" fillId="0" borderId="0" xfId="0" applyFont="1" applyBorder="1" applyAlignment="1">
      <alignment wrapText="1"/>
    </xf>
    <xf numFmtId="43" fontId="8" fillId="0" borderId="0" xfId="42" applyFont="1" applyFill="1" applyBorder="1" applyAlignment="1">
      <alignment/>
    </xf>
    <xf numFmtId="43" fontId="8" fillId="0" borderId="0" xfId="42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 indent="2"/>
    </xf>
    <xf numFmtId="0" fontId="7" fillId="0" borderId="11" xfId="0" applyFont="1" applyBorder="1" applyAlignment="1">
      <alignment horizontal="center"/>
    </xf>
    <xf numFmtId="43" fontId="7" fillId="0" borderId="11" xfId="42" applyFont="1" applyBorder="1" applyAlignment="1">
      <alignment/>
    </xf>
    <xf numFmtId="43" fontId="0" fillId="0" borderId="0" xfId="42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43" fontId="8" fillId="0" borderId="0" xfId="42" applyFont="1" applyBorder="1" applyAlignment="1">
      <alignment wrapText="1"/>
    </xf>
    <xf numFmtId="43" fontId="3" fillId="0" borderId="0" xfId="42" applyFont="1" applyBorder="1" applyAlignment="1">
      <alignment/>
    </xf>
    <xf numFmtId="43" fontId="7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43" fontId="7" fillId="0" borderId="10" xfId="42" applyFont="1" applyBorder="1" applyAlignment="1">
      <alignment/>
    </xf>
    <xf numFmtId="43" fontId="8" fillId="0" borderId="10" xfId="42" applyFont="1" applyBorder="1" applyAlignment="1">
      <alignment/>
    </xf>
    <xf numFmtId="0" fontId="32" fillId="0" borderId="0" xfId="0" applyFont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43" fontId="3" fillId="24" borderId="0" xfId="42" applyFont="1" applyFill="1" applyBorder="1" applyAlignment="1">
      <alignment/>
    </xf>
    <xf numFmtId="40" fontId="8" fillId="0" borderId="0" xfId="0" applyNumberFormat="1" applyFont="1" applyBorder="1" applyAlignment="1">
      <alignment/>
    </xf>
    <xf numFmtId="2" fontId="8" fillId="25" borderId="0" xfId="0" applyNumberFormat="1" applyFont="1" applyFill="1" applyBorder="1" applyAlignment="1">
      <alignment/>
    </xf>
    <xf numFmtId="43" fontId="8" fillId="25" borderId="0" xfId="42" applyFont="1" applyFill="1" applyBorder="1" applyAlignment="1">
      <alignment/>
    </xf>
    <xf numFmtId="43" fontId="7" fillId="25" borderId="0" xfId="42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2" fontId="14" fillId="25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left" wrapText="1" indent="2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4" fontId="7" fillId="24" borderId="0" xfId="0" applyNumberFormat="1" applyFont="1" applyFill="1" applyAlignment="1">
      <alignment/>
    </xf>
    <xf numFmtId="0" fontId="8" fillId="25" borderId="0" xfId="0" applyFont="1" applyFill="1" applyAlignment="1">
      <alignment horizontal="left" indent="2"/>
    </xf>
    <xf numFmtId="0" fontId="3" fillId="0" borderId="1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25" borderId="0" xfId="0" applyFont="1" applyFill="1" applyAlignment="1">
      <alignment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/>
    </xf>
    <xf numFmtId="43" fontId="13" fillId="0" borderId="0" xfId="42" applyFont="1" applyFill="1" applyBorder="1" applyAlignment="1">
      <alignment/>
    </xf>
    <xf numFmtId="0" fontId="7" fillId="0" borderId="0" xfId="42" applyNumberFormat="1" applyFont="1" applyFill="1" applyBorder="1" applyAlignment="1">
      <alignment/>
    </xf>
    <xf numFmtId="2" fontId="10" fillId="0" borderId="0" xfId="0" applyNumberFormat="1" applyFont="1" applyAlignment="1">
      <alignment/>
    </xf>
    <xf numFmtId="0" fontId="13" fillId="0" borderId="0" xfId="0" applyFont="1" applyAlignment="1">
      <alignment vertical="top" wrapText="1"/>
    </xf>
    <xf numFmtId="43" fontId="7" fillId="0" borderId="0" xfId="0" applyNumberFormat="1" applyFont="1" applyAlignment="1">
      <alignment/>
    </xf>
    <xf numFmtId="0" fontId="8" fillId="25" borderId="0" xfId="0" applyFont="1" applyFill="1" applyAlignment="1">
      <alignment/>
    </xf>
    <xf numFmtId="0" fontId="35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0" applyFont="1" applyAlignment="1">
      <alignment/>
    </xf>
    <xf numFmtId="43" fontId="8" fillId="0" borderId="13" xfId="42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1"/>
  <sheetViews>
    <sheetView view="pageBreakPreview" zoomScale="86" zoomScaleSheetLayoutView="86" zoomScalePageLayoutView="0" workbookViewId="0" topLeftCell="A1">
      <selection activeCell="C26" sqref="C26"/>
    </sheetView>
  </sheetViews>
  <sheetFormatPr defaultColWidth="9.140625" defaultRowHeight="12.75"/>
  <cols>
    <col min="1" max="1" width="59.28125" style="2" customWidth="1"/>
    <col min="2" max="2" width="18.57421875" style="2" customWidth="1"/>
    <col min="3" max="4" width="17.140625" style="2" customWidth="1"/>
    <col min="5" max="5" width="3.57421875" style="2" customWidth="1"/>
    <col min="6" max="6" width="86.8515625" style="2" customWidth="1"/>
    <col min="7" max="7" width="16.7109375" style="2" customWidth="1"/>
    <col min="8" max="8" width="16.8515625" style="2" customWidth="1"/>
    <col min="9" max="9" width="17.8515625" style="2" customWidth="1"/>
    <col min="10" max="10" width="12.8515625" style="2" customWidth="1"/>
    <col min="11" max="11" width="14.28125" style="2" customWidth="1"/>
    <col min="12" max="16384" width="9.140625" style="2" customWidth="1"/>
  </cols>
  <sheetData>
    <row r="1" ht="2.25" customHeight="1"/>
    <row r="2" spans="1:9" ht="42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</row>
    <row r="3" spans="1:10" ht="15" customHeight="1">
      <c r="A3" s="107" t="s">
        <v>62</v>
      </c>
      <c r="B3" s="107"/>
      <c r="C3" s="107"/>
      <c r="D3" s="107"/>
      <c r="E3" s="107"/>
      <c r="F3" s="107"/>
      <c r="G3" s="107"/>
      <c r="H3" s="107"/>
      <c r="I3" s="107"/>
      <c r="J3" s="36"/>
    </row>
    <row r="4" spans="1:9" ht="21" customHeight="1">
      <c r="A4" s="108" t="s">
        <v>110</v>
      </c>
      <c r="B4" s="108"/>
      <c r="C4" s="108"/>
      <c r="D4" s="108"/>
      <c r="E4" s="108"/>
      <c r="F4" s="108"/>
      <c r="G4" s="108"/>
      <c r="H4" s="108"/>
      <c r="I4" s="108"/>
    </row>
    <row r="5" spans="1:9" ht="12.75">
      <c r="A5" s="104" t="s">
        <v>1</v>
      </c>
      <c r="B5" s="102" t="s">
        <v>2</v>
      </c>
      <c r="C5" s="102" t="s">
        <v>63</v>
      </c>
      <c r="D5" s="102" t="s">
        <v>3</v>
      </c>
      <c r="E5" s="102"/>
      <c r="F5" s="104" t="s">
        <v>4</v>
      </c>
      <c r="G5" s="102" t="s">
        <v>2</v>
      </c>
      <c r="H5" s="102" t="s">
        <v>64</v>
      </c>
      <c r="I5" s="102" t="s">
        <v>5</v>
      </c>
    </row>
    <row r="6" spans="1:9" ht="13.5" thickBot="1">
      <c r="A6" s="105"/>
      <c r="B6" s="105"/>
      <c r="C6" s="105"/>
      <c r="D6" s="105"/>
      <c r="E6" s="103"/>
      <c r="F6" s="105"/>
      <c r="G6" s="105"/>
      <c r="H6" s="105"/>
      <c r="I6" s="105"/>
    </row>
    <row r="7" spans="1:9" ht="15.75" thickTop="1">
      <c r="A7" s="76" t="s">
        <v>6</v>
      </c>
      <c r="B7" s="77"/>
      <c r="C7" s="11"/>
      <c r="D7" s="11"/>
      <c r="E7" s="76" t="s">
        <v>7</v>
      </c>
      <c r="F7" s="76" t="s">
        <v>8</v>
      </c>
      <c r="G7" s="77"/>
      <c r="H7" s="11"/>
      <c r="I7" s="11"/>
    </row>
    <row r="8" spans="1:9" ht="32.25" customHeight="1">
      <c r="A8" s="78" t="s">
        <v>9</v>
      </c>
      <c r="B8" s="45">
        <v>178.93</v>
      </c>
      <c r="C8" s="45">
        <v>200.48</v>
      </c>
      <c r="D8" s="72">
        <f>B8+C8</f>
        <v>379.40999999999997</v>
      </c>
      <c r="E8" s="22" t="s">
        <v>11</v>
      </c>
      <c r="F8" s="98" t="s">
        <v>127</v>
      </c>
      <c r="G8" s="80">
        <v>961056</v>
      </c>
      <c r="H8" s="21"/>
      <c r="I8" s="22">
        <f aca="true" t="shared" si="0" ref="I8:I13">G8</f>
        <v>961056</v>
      </c>
    </row>
    <row r="9" spans="1:9" ht="30" customHeight="1">
      <c r="A9" s="79" t="s">
        <v>17</v>
      </c>
      <c r="B9" s="45"/>
      <c r="C9" s="45"/>
      <c r="D9" s="72">
        <f>C9</f>
        <v>0</v>
      </c>
      <c r="E9" s="22" t="s">
        <v>11</v>
      </c>
      <c r="F9" s="98" t="s">
        <v>128</v>
      </c>
      <c r="G9" s="80">
        <v>928935</v>
      </c>
      <c r="H9" s="21"/>
      <c r="I9" s="22">
        <f t="shared" si="0"/>
        <v>928935</v>
      </c>
    </row>
    <row r="10" spans="1:9" ht="15">
      <c r="A10" s="78" t="s">
        <v>10</v>
      </c>
      <c r="B10" s="80">
        <v>21914.34</v>
      </c>
      <c r="D10" s="72">
        <f aca="true" t="shared" si="1" ref="D10:D20">B10+C10</f>
        <v>21914.34</v>
      </c>
      <c r="E10" s="22" t="s">
        <v>11</v>
      </c>
      <c r="F10" s="83" t="s">
        <v>129</v>
      </c>
      <c r="G10" s="80">
        <v>361500</v>
      </c>
      <c r="H10" s="21"/>
      <c r="I10" s="22">
        <f t="shared" si="0"/>
        <v>361500</v>
      </c>
    </row>
    <row r="11" spans="1:9" ht="30">
      <c r="A11" s="78" t="s">
        <v>90</v>
      </c>
      <c r="B11" s="80">
        <v>2633219.48</v>
      </c>
      <c r="C11" s="71"/>
      <c r="D11" s="72">
        <f t="shared" si="1"/>
        <v>2633219.48</v>
      </c>
      <c r="E11" s="22" t="s">
        <v>11</v>
      </c>
      <c r="F11" s="83" t="s">
        <v>130</v>
      </c>
      <c r="G11" s="80">
        <v>582220</v>
      </c>
      <c r="H11" s="21"/>
      <c r="I11" s="22">
        <f t="shared" si="0"/>
        <v>582220</v>
      </c>
    </row>
    <row r="12" spans="1:9" ht="15">
      <c r="A12" s="78" t="s">
        <v>111</v>
      </c>
      <c r="B12" s="80">
        <v>908644</v>
      </c>
      <c r="C12" s="71"/>
      <c r="D12" s="72">
        <f t="shared" si="1"/>
        <v>908644</v>
      </c>
      <c r="E12" s="22" t="s">
        <v>11</v>
      </c>
      <c r="F12" s="83" t="s">
        <v>131</v>
      </c>
      <c r="G12" s="80">
        <v>64219</v>
      </c>
      <c r="H12" s="21"/>
      <c r="I12" s="22">
        <f t="shared" si="0"/>
        <v>64219</v>
      </c>
    </row>
    <row r="13" spans="1:9" ht="15">
      <c r="A13" s="78" t="s">
        <v>92</v>
      </c>
      <c r="B13" s="80">
        <v>1055.9</v>
      </c>
      <c r="D13" s="72">
        <f t="shared" si="1"/>
        <v>1055.9</v>
      </c>
      <c r="E13" s="22" t="s">
        <v>11</v>
      </c>
      <c r="F13" s="77" t="s">
        <v>132</v>
      </c>
      <c r="G13" s="80">
        <v>550000</v>
      </c>
      <c r="H13" s="21"/>
      <c r="I13" s="22">
        <f t="shared" si="0"/>
        <v>550000</v>
      </c>
    </row>
    <row r="14" spans="1:9" ht="15">
      <c r="A14" s="78" t="s">
        <v>93</v>
      </c>
      <c r="B14" s="80">
        <v>1555.17</v>
      </c>
      <c r="C14" s="71"/>
      <c r="D14" s="72">
        <f t="shared" si="1"/>
        <v>1555.17</v>
      </c>
      <c r="E14" s="22" t="s">
        <v>11</v>
      </c>
      <c r="F14" s="83" t="s">
        <v>133</v>
      </c>
      <c r="H14" s="80">
        <v>3981312</v>
      </c>
      <c r="I14" s="22">
        <f>H14</f>
        <v>3981312</v>
      </c>
    </row>
    <row r="15" spans="1:9" ht="15">
      <c r="A15" s="76" t="s">
        <v>12</v>
      </c>
      <c r="B15" s="45"/>
      <c r="C15" s="71"/>
      <c r="D15" s="72">
        <f t="shared" si="1"/>
        <v>0</v>
      </c>
      <c r="E15" s="22" t="s">
        <v>11</v>
      </c>
      <c r="F15" s="83" t="s">
        <v>134</v>
      </c>
      <c r="H15" s="80">
        <v>1169356</v>
      </c>
      <c r="I15" s="22">
        <f aca="true" t="shared" si="2" ref="I15:I27">H15</f>
        <v>1169356</v>
      </c>
    </row>
    <row r="16" spans="1:9" ht="15">
      <c r="A16" s="78" t="s">
        <v>103</v>
      </c>
      <c r="B16" s="43">
        <v>2123201.08</v>
      </c>
      <c r="C16" s="71"/>
      <c r="D16" s="72">
        <f t="shared" si="1"/>
        <v>2123201.08</v>
      </c>
      <c r="E16" s="22" t="s">
        <v>11</v>
      </c>
      <c r="F16" s="92" t="s">
        <v>135</v>
      </c>
      <c r="H16" s="80">
        <v>3181514</v>
      </c>
      <c r="I16" s="22">
        <f t="shared" si="2"/>
        <v>3181514</v>
      </c>
    </row>
    <row r="17" spans="1:9" ht="18" customHeight="1">
      <c r="A17" s="78" t="s">
        <v>13</v>
      </c>
      <c r="B17" s="43">
        <v>590000</v>
      </c>
      <c r="C17" s="71"/>
      <c r="D17" s="72">
        <f t="shared" si="1"/>
        <v>590000</v>
      </c>
      <c r="E17" s="22" t="s">
        <v>11</v>
      </c>
      <c r="F17" s="100" t="s">
        <v>136</v>
      </c>
      <c r="H17" s="80">
        <v>603000</v>
      </c>
      <c r="I17" s="22">
        <f t="shared" si="2"/>
        <v>603000</v>
      </c>
    </row>
    <row r="18" spans="1:9" ht="30">
      <c r="A18" s="78" t="s">
        <v>104</v>
      </c>
      <c r="B18" s="43">
        <v>150000</v>
      </c>
      <c r="C18" s="74"/>
      <c r="D18" s="72">
        <f t="shared" si="1"/>
        <v>150000</v>
      </c>
      <c r="E18" s="22" t="s">
        <v>11</v>
      </c>
      <c r="F18" s="101" t="s">
        <v>137</v>
      </c>
      <c r="H18" s="80">
        <v>2429696</v>
      </c>
      <c r="I18" s="22">
        <f t="shared" si="2"/>
        <v>2429696</v>
      </c>
    </row>
    <row r="19" spans="1:9" ht="15">
      <c r="A19" s="78" t="s">
        <v>112</v>
      </c>
      <c r="B19" s="43">
        <v>258500</v>
      </c>
      <c r="D19" s="72">
        <f t="shared" si="1"/>
        <v>258500</v>
      </c>
      <c r="E19" s="22" t="s">
        <v>11</v>
      </c>
      <c r="F19" s="83" t="s">
        <v>138</v>
      </c>
      <c r="H19" s="80">
        <v>243835</v>
      </c>
      <c r="I19" s="22">
        <f t="shared" si="2"/>
        <v>243835</v>
      </c>
    </row>
    <row r="20" spans="1:9" ht="15">
      <c r="A20" s="78" t="s">
        <v>14</v>
      </c>
      <c r="B20" s="95">
        <v>95033</v>
      </c>
      <c r="D20" s="72">
        <f t="shared" si="1"/>
        <v>95033</v>
      </c>
      <c r="E20" s="22" t="s">
        <v>11</v>
      </c>
      <c r="F20" s="93" t="s">
        <v>139</v>
      </c>
      <c r="H20" s="80">
        <v>684783</v>
      </c>
      <c r="I20" s="22">
        <f t="shared" si="2"/>
        <v>684783</v>
      </c>
    </row>
    <row r="21" spans="1:9" ht="16.5" customHeight="1">
      <c r="A21" s="76" t="s">
        <v>77</v>
      </c>
      <c r="C21" s="21"/>
      <c r="D21" s="59">
        <f aca="true" t="shared" si="3" ref="D21:D30">C21</f>
        <v>0</v>
      </c>
      <c r="E21" s="22" t="s">
        <v>11</v>
      </c>
      <c r="F21" s="82" t="s">
        <v>114</v>
      </c>
      <c r="H21" s="97">
        <v>83250</v>
      </c>
      <c r="I21" s="22">
        <f t="shared" si="2"/>
        <v>83250</v>
      </c>
    </row>
    <row r="22" spans="1:9" ht="15">
      <c r="A22" s="79" t="s">
        <v>17</v>
      </c>
      <c r="C22" s="45">
        <v>5743680.98</v>
      </c>
      <c r="D22" s="59">
        <f t="shared" si="3"/>
        <v>5743680.98</v>
      </c>
      <c r="E22" s="22" t="s">
        <v>11</v>
      </c>
      <c r="F22" s="82" t="s">
        <v>115</v>
      </c>
      <c r="H22" s="97">
        <v>56750</v>
      </c>
      <c r="I22" s="22">
        <f t="shared" si="2"/>
        <v>56750</v>
      </c>
    </row>
    <row r="23" spans="1:9" ht="15">
      <c r="A23" s="81" t="s">
        <v>95</v>
      </c>
      <c r="C23" s="45">
        <v>965263</v>
      </c>
      <c r="D23" s="59">
        <f t="shared" si="3"/>
        <v>965263</v>
      </c>
      <c r="E23" s="22" t="s">
        <v>11</v>
      </c>
      <c r="F23" s="82" t="s">
        <v>116</v>
      </c>
      <c r="H23" s="97">
        <v>40000</v>
      </c>
      <c r="I23" s="22">
        <f t="shared" si="2"/>
        <v>40000</v>
      </c>
    </row>
    <row r="24" spans="1:9" ht="15">
      <c r="A24" s="81" t="s">
        <v>96</v>
      </c>
      <c r="C24" s="45">
        <v>2706000</v>
      </c>
      <c r="D24" s="59">
        <f t="shared" si="3"/>
        <v>2706000</v>
      </c>
      <c r="E24" s="22" t="s">
        <v>11</v>
      </c>
      <c r="F24" s="82" t="s">
        <v>117</v>
      </c>
      <c r="H24" s="97">
        <v>200000</v>
      </c>
      <c r="I24" s="22">
        <f t="shared" si="2"/>
        <v>200000</v>
      </c>
    </row>
    <row r="25" spans="1:9" ht="15">
      <c r="A25" s="77" t="s">
        <v>100</v>
      </c>
      <c r="C25" s="45">
        <v>680509</v>
      </c>
      <c r="D25" s="59">
        <f t="shared" si="3"/>
        <v>680509</v>
      </c>
      <c r="E25" s="22" t="s">
        <v>11</v>
      </c>
      <c r="F25" s="82" t="s">
        <v>118</v>
      </c>
      <c r="H25" s="97">
        <v>20000</v>
      </c>
      <c r="I25" s="22">
        <f t="shared" si="2"/>
        <v>20000</v>
      </c>
    </row>
    <row r="26" spans="1:9" ht="23.25" customHeight="1">
      <c r="A26" s="78" t="s">
        <v>101</v>
      </c>
      <c r="C26" s="45">
        <v>1300275</v>
      </c>
      <c r="D26" s="59">
        <f t="shared" si="3"/>
        <v>1300275</v>
      </c>
      <c r="E26" s="22" t="s">
        <v>11</v>
      </c>
      <c r="F26" s="82" t="s">
        <v>119</v>
      </c>
      <c r="H26" s="97">
        <v>182400</v>
      </c>
      <c r="I26" s="22">
        <f t="shared" si="2"/>
        <v>182400</v>
      </c>
    </row>
    <row r="27" spans="1:9" ht="29.25" customHeight="1">
      <c r="A27" s="77" t="s">
        <v>107</v>
      </c>
      <c r="C27" s="45">
        <v>1073555</v>
      </c>
      <c r="D27" s="59">
        <f t="shared" si="3"/>
        <v>1073555</v>
      </c>
      <c r="E27" s="22" t="s">
        <v>11</v>
      </c>
      <c r="F27" s="76" t="s">
        <v>126</v>
      </c>
      <c r="H27" s="97">
        <v>26006</v>
      </c>
      <c r="I27" s="22">
        <f t="shared" si="2"/>
        <v>26006</v>
      </c>
    </row>
    <row r="28" spans="1:9" ht="16.5" customHeight="1">
      <c r="A28" s="77" t="s">
        <v>113</v>
      </c>
      <c r="C28" s="45">
        <v>2189830</v>
      </c>
      <c r="D28" s="59">
        <f t="shared" si="3"/>
        <v>2189830</v>
      </c>
      <c r="E28" s="22" t="s">
        <v>11</v>
      </c>
      <c r="F28" s="76" t="s">
        <v>15</v>
      </c>
      <c r="G28" s="76">
        <v>3116.78</v>
      </c>
      <c r="H28" s="84">
        <v>2270.02</v>
      </c>
      <c r="I28" s="22">
        <f>G28+H28</f>
        <v>5386.8</v>
      </c>
    </row>
    <row r="29" spans="1:9" ht="22.5" customHeight="1">
      <c r="A29" s="77" t="s">
        <v>84</v>
      </c>
      <c r="C29" s="80">
        <v>1195968</v>
      </c>
      <c r="D29" s="59">
        <f t="shared" si="3"/>
        <v>1195968</v>
      </c>
      <c r="E29" s="22" t="s">
        <v>11</v>
      </c>
      <c r="F29" s="63" t="s">
        <v>82</v>
      </c>
      <c r="G29" s="59">
        <f>SUM(G8:G28)</f>
        <v>3451046.78</v>
      </c>
      <c r="H29" s="64">
        <f>SUM(H9:H28)</f>
        <v>12904172.02</v>
      </c>
      <c r="I29" s="22">
        <f>G29+H29</f>
        <v>16355218.799999999</v>
      </c>
    </row>
    <row r="30" spans="1:9" ht="16.5" customHeight="1">
      <c r="A30" s="77" t="s">
        <v>14</v>
      </c>
      <c r="C30" s="45">
        <v>148681</v>
      </c>
      <c r="D30" s="59">
        <f t="shared" si="3"/>
        <v>148681</v>
      </c>
      <c r="E30" s="22" t="s">
        <v>11</v>
      </c>
      <c r="F30" s="20" t="s">
        <v>16</v>
      </c>
      <c r="G30" s="46"/>
      <c r="H30" s="21"/>
      <c r="I30" s="22"/>
    </row>
    <row r="31" spans="5:9" ht="16.5" customHeight="1">
      <c r="E31" s="22" t="s">
        <v>11</v>
      </c>
      <c r="F31" s="78" t="s">
        <v>9</v>
      </c>
      <c r="G31" s="76">
        <v>239.93</v>
      </c>
      <c r="H31" s="22">
        <v>231.89</v>
      </c>
      <c r="I31" s="22">
        <f>G31+H31</f>
        <v>471.82</v>
      </c>
    </row>
    <row r="32" spans="1:9" ht="15">
      <c r="A32" s="11"/>
      <c r="B32" s="11"/>
      <c r="C32" s="11"/>
      <c r="D32" s="11"/>
      <c r="E32" s="96"/>
      <c r="F32" s="78" t="s">
        <v>17</v>
      </c>
      <c r="G32" s="77"/>
      <c r="H32" s="21"/>
      <c r="I32" s="22"/>
    </row>
    <row r="33" spans="1:9" ht="15">
      <c r="A33" s="11"/>
      <c r="B33" s="11"/>
      <c r="C33" s="11"/>
      <c r="D33" s="11"/>
      <c r="E33" s="11"/>
      <c r="F33" s="78" t="s">
        <v>18</v>
      </c>
      <c r="G33" s="80">
        <v>22578.34</v>
      </c>
      <c r="H33" s="71"/>
      <c r="I33" s="22">
        <f aca="true" t="shared" si="4" ref="I33:I38">G33+H33</f>
        <v>22578.34</v>
      </c>
    </row>
    <row r="34" spans="1:9" ht="15">
      <c r="A34" s="11"/>
      <c r="B34" s="11"/>
      <c r="C34" s="11"/>
      <c r="D34" s="11"/>
      <c r="E34" s="11"/>
      <c r="F34" s="78" t="s">
        <v>89</v>
      </c>
      <c r="G34" s="80">
        <v>744803.48</v>
      </c>
      <c r="H34" s="71"/>
      <c r="I34" s="22">
        <f t="shared" si="4"/>
        <v>744803.48</v>
      </c>
    </row>
    <row r="35" spans="1:9" ht="15">
      <c r="A35" s="11"/>
      <c r="B35" s="11"/>
      <c r="C35" s="11"/>
      <c r="D35" s="11"/>
      <c r="E35" s="11"/>
      <c r="F35" s="78" t="s">
        <v>97</v>
      </c>
      <c r="G35" s="80">
        <v>1521.47</v>
      </c>
      <c r="H35" s="71"/>
      <c r="I35" s="22">
        <f t="shared" si="4"/>
        <v>1521.47</v>
      </c>
    </row>
    <row r="36" spans="1:9" ht="15">
      <c r="A36" s="11"/>
      <c r="B36" s="11"/>
      <c r="C36" s="11"/>
      <c r="D36" s="11"/>
      <c r="E36" s="11"/>
      <c r="F36" s="78" t="s">
        <v>102</v>
      </c>
      <c r="G36" s="80">
        <v>2562339.7</v>
      </c>
      <c r="H36" s="71"/>
      <c r="I36" s="22">
        <f t="shared" si="4"/>
        <v>2562339.7</v>
      </c>
    </row>
    <row r="37" spans="1:9" ht="15">
      <c r="A37" s="11"/>
      <c r="B37" s="11"/>
      <c r="C37" s="11"/>
      <c r="D37" s="11"/>
      <c r="E37" s="11"/>
      <c r="F37" s="78" t="s">
        <v>98</v>
      </c>
      <c r="G37" s="80">
        <v>772.2</v>
      </c>
      <c r="H37" s="71"/>
      <c r="I37" s="22">
        <f t="shared" si="4"/>
        <v>772.2</v>
      </c>
    </row>
    <row r="38" spans="1:9" ht="15">
      <c r="A38" s="11"/>
      <c r="B38" s="11"/>
      <c r="C38" s="11"/>
      <c r="D38" s="11"/>
      <c r="E38" s="11"/>
      <c r="F38" s="79" t="s">
        <v>17</v>
      </c>
      <c r="G38" s="22"/>
      <c r="H38" s="21"/>
      <c r="I38" s="22">
        <f t="shared" si="4"/>
        <v>0</v>
      </c>
    </row>
    <row r="39" spans="1:7" ht="15">
      <c r="A39" s="11"/>
      <c r="B39" s="11"/>
      <c r="C39" s="11"/>
      <c r="D39" s="11"/>
      <c r="E39" s="11"/>
      <c r="F39" s="78" t="s">
        <v>17</v>
      </c>
      <c r="G39" s="70"/>
    </row>
    <row r="40" spans="1:9" ht="15">
      <c r="A40" s="11"/>
      <c r="B40" s="11"/>
      <c r="C40" s="11"/>
      <c r="D40" s="11"/>
      <c r="E40" s="11"/>
      <c r="F40" s="85" t="s">
        <v>65</v>
      </c>
      <c r="G40" s="70"/>
      <c r="H40" s="21">
        <v>106349</v>
      </c>
      <c r="I40" s="22">
        <f aca="true" t="shared" si="5" ref="I40:I51">G39+H40</f>
        <v>106349</v>
      </c>
    </row>
    <row r="41" spans="1:9" ht="15">
      <c r="A41" s="11"/>
      <c r="B41" s="11"/>
      <c r="C41" s="11"/>
      <c r="D41" s="11"/>
      <c r="E41" s="11"/>
      <c r="F41" s="85" t="s">
        <v>66</v>
      </c>
      <c r="G41" s="70"/>
      <c r="H41" s="21">
        <v>247.44</v>
      </c>
      <c r="I41" s="22">
        <f t="shared" si="5"/>
        <v>247.44</v>
      </c>
    </row>
    <row r="42" spans="1:9" ht="15">
      <c r="A42" s="11"/>
      <c r="B42" s="11"/>
      <c r="C42" s="11"/>
      <c r="D42" s="11"/>
      <c r="E42" s="11"/>
      <c r="F42" s="85" t="s">
        <v>67</v>
      </c>
      <c r="G42" s="73"/>
      <c r="H42" s="21">
        <v>30937.6</v>
      </c>
      <c r="I42" s="22">
        <f t="shared" si="5"/>
        <v>30937.6</v>
      </c>
    </row>
    <row r="43" spans="1:9" ht="15">
      <c r="A43" s="11"/>
      <c r="B43" s="11"/>
      <c r="C43" s="11"/>
      <c r="D43" s="11"/>
      <c r="E43" s="11"/>
      <c r="F43" s="85" t="s">
        <v>68</v>
      </c>
      <c r="G43" s="73"/>
      <c r="H43" s="21">
        <v>216719.4</v>
      </c>
      <c r="I43" s="22">
        <f t="shared" si="5"/>
        <v>216719.4</v>
      </c>
    </row>
    <row r="44" spans="1:9" ht="15">
      <c r="A44" s="11"/>
      <c r="B44" s="11"/>
      <c r="C44" s="11"/>
      <c r="D44" s="11"/>
      <c r="E44" s="11"/>
      <c r="F44" s="85" t="s">
        <v>69</v>
      </c>
      <c r="G44" s="73"/>
      <c r="H44" s="21">
        <v>113812.8</v>
      </c>
      <c r="I44" s="22">
        <f t="shared" si="5"/>
        <v>113812.8</v>
      </c>
    </row>
    <row r="45" spans="1:9" ht="15">
      <c r="A45" s="11"/>
      <c r="B45" s="11"/>
      <c r="C45" s="11"/>
      <c r="D45" s="11"/>
      <c r="E45" s="11"/>
      <c r="F45" s="85" t="s">
        <v>70</v>
      </c>
      <c r="G45" s="73"/>
      <c r="H45" s="21">
        <v>638076.4</v>
      </c>
      <c r="I45" s="22">
        <f t="shared" si="5"/>
        <v>638076.4</v>
      </c>
    </row>
    <row r="46" spans="1:9" ht="15">
      <c r="A46" s="11"/>
      <c r="B46" s="11"/>
      <c r="C46" s="11"/>
      <c r="D46" s="11"/>
      <c r="E46" s="11"/>
      <c r="F46" s="85" t="s">
        <v>71</v>
      </c>
      <c r="G46" s="75"/>
      <c r="H46" s="21">
        <v>617187</v>
      </c>
      <c r="I46" s="22">
        <f t="shared" si="5"/>
        <v>617187</v>
      </c>
    </row>
    <row r="47" spans="1:9" ht="15">
      <c r="A47" s="11"/>
      <c r="B47" s="11"/>
      <c r="C47" s="11"/>
      <c r="D47" s="11"/>
      <c r="E47" s="11"/>
      <c r="F47" s="85" t="s">
        <v>72</v>
      </c>
      <c r="G47" s="70"/>
      <c r="H47" s="21">
        <v>530467.4</v>
      </c>
      <c r="I47" s="22">
        <f t="shared" si="5"/>
        <v>530467.4</v>
      </c>
    </row>
    <row r="48" spans="1:9" ht="15">
      <c r="A48" s="11"/>
      <c r="B48" s="11"/>
      <c r="C48" s="11"/>
      <c r="D48" s="11"/>
      <c r="E48" s="11"/>
      <c r="F48" s="85" t="s">
        <v>73</v>
      </c>
      <c r="G48" s="70"/>
      <c r="H48" s="21">
        <v>736842.79</v>
      </c>
      <c r="I48" s="22">
        <f t="shared" si="5"/>
        <v>736842.79</v>
      </c>
    </row>
    <row r="49" spans="1:9" ht="15">
      <c r="A49" s="11"/>
      <c r="B49" s="11"/>
      <c r="C49" s="11"/>
      <c r="D49" s="11"/>
      <c r="E49" s="11"/>
      <c r="F49" s="85" t="s">
        <v>19</v>
      </c>
      <c r="G49" s="70"/>
      <c r="H49" s="21">
        <v>4969.32</v>
      </c>
      <c r="I49" s="22">
        <f t="shared" si="5"/>
        <v>4969.32</v>
      </c>
    </row>
    <row r="50" spans="1:9" ht="15">
      <c r="A50" s="11"/>
      <c r="B50" s="11"/>
      <c r="C50" s="11"/>
      <c r="D50" s="11"/>
      <c r="E50" s="11"/>
      <c r="F50" s="85" t="s">
        <v>105</v>
      </c>
      <c r="G50" s="70"/>
      <c r="H50" s="21">
        <v>502.2</v>
      </c>
      <c r="I50" s="22">
        <f t="shared" si="5"/>
        <v>502.2</v>
      </c>
    </row>
    <row r="51" spans="1:9" ht="15">
      <c r="A51" s="11"/>
      <c r="B51" s="11"/>
      <c r="C51" s="11"/>
      <c r="D51" s="11"/>
      <c r="E51" s="11"/>
      <c r="F51" s="85" t="s">
        <v>106</v>
      </c>
      <c r="G51" s="70"/>
      <c r="H51" s="21">
        <v>103447.2</v>
      </c>
      <c r="I51" s="22">
        <f t="shared" si="5"/>
        <v>103447.2</v>
      </c>
    </row>
    <row r="52" spans="1:9" ht="22.5" customHeight="1">
      <c r="A52" s="11"/>
      <c r="B52" s="12"/>
      <c r="C52" s="12"/>
      <c r="D52" s="12"/>
      <c r="E52" s="12"/>
      <c r="F52" s="48" t="s">
        <v>17</v>
      </c>
      <c r="G52" s="22">
        <f>SUM(G33:G50)</f>
        <v>3332015.1900000004</v>
      </c>
      <c r="H52" s="22">
        <f>SUM(H38:H51)</f>
        <v>3099558.5500000003</v>
      </c>
      <c r="I52" s="22">
        <f>SUM(I33:I51)</f>
        <v>6431573.740000001</v>
      </c>
    </row>
    <row r="53" spans="1:9" ht="27.75" customHeight="1" thickBot="1">
      <c r="A53" s="49" t="s">
        <v>20</v>
      </c>
      <c r="B53" s="50">
        <f>SUM(B8:B52)</f>
        <v>6783301.9</v>
      </c>
      <c r="C53" s="50">
        <f>SUM(C8:C52)</f>
        <v>16003962.46</v>
      </c>
      <c r="D53" s="50">
        <f>SUM(D8:D52)</f>
        <v>22787264.36</v>
      </c>
      <c r="E53" s="50"/>
      <c r="F53" s="49" t="s">
        <v>20</v>
      </c>
      <c r="G53" s="50">
        <f>G29+G31+G52</f>
        <v>6783301.9</v>
      </c>
      <c r="H53" s="50">
        <f>H29+H31+H52</f>
        <v>16003962.46</v>
      </c>
      <c r="I53" s="50">
        <f>I29+I31+I52</f>
        <v>22787264.36</v>
      </c>
    </row>
    <row r="54" spans="1:9" ht="15.75" thickTop="1">
      <c r="A54" s="11" t="s">
        <v>74</v>
      </c>
      <c r="B54" s="11"/>
      <c r="C54" s="11"/>
      <c r="D54" s="11"/>
      <c r="E54" s="11"/>
      <c r="F54" s="37" t="s">
        <v>21</v>
      </c>
      <c r="G54" s="11"/>
      <c r="H54" s="11"/>
      <c r="I54" s="11"/>
    </row>
    <row r="55" spans="1:7" ht="12.75">
      <c r="A55" s="2" t="s">
        <v>75</v>
      </c>
      <c r="G55" s="13"/>
    </row>
    <row r="56" spans="2:5" ht="12.75">
      <c r="B56" s="7"/>
      <c r="C56" s="7"/>
      <c r="D56" s="7"/>
      <c r="E56" s="7"/>
    </row>
    <row r="57" ht="12.75">
      <c r="B57" s="7"/>
    </row>
    <row r="58" ht="12.75">
      <c r="F58" s="14">
        <f>I53-D53</f>
        <v>0</v>
      </c>
    </row>
    <row r="59" spans="2:6" ht="12.75">
      <c r="B59" s="14">
        <f>B53-G53</f>
        <v>0</v>
      </c>
      <c r="C59" s="7"/>
      <c r="F59" s="7"/>
    </row>
    <row r="60" spans="4:5" ht="12.75">
      <c r="D60" s="7"/>
      <c r="E60" s="7"/>
    </row>
    <row r="61" spans="2:8" ht="12.75">
      <c r="B61" s="14"/>
      <c r="F61" s="7"/>
      <c r="H61" s="7"/>
    </row>
  </sheetData>
  <sheetProtection/>
  <mergeCells count="12">
    <mergeCell ref="C5:C6"/>
    <mergeCell ref="D5:D6"/>
    <mergeCell ref="E5:E6"/>
    <mergeCell ref="F5:F6"/>
    <mergeCell ref="G5:G6"/>
    <mergeCell ref="H5:H6"/>
    <mergeCell ref="I5:I6"/>
    <mergeCell ref="A2:I2"/>
    <mergeCell ref="A3:I3"/>
    <mergeCell ref="A4:I4"/>
    <mergeCell ref="A5:A6"/>
    <mergeCell ref="B5:B6"/>
  </mergeCells>
  <printOptions/>
  <pageMargins left="0.67" right="0" top="0.15748031496063" bottom="0.078740157480315" header="0.236220472440945" footer="0.118110236220472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5"/>
  <sheetViews>
    <sheetView view="pageBreakPreview" zoomScale="86" zoomScaleSheetLayoutView="86" zoomScalePageLayoutView="0" workbookViewId="0" topLeftCell="C1">
      <selection activeCell="H17" sqref="H17"/>
    </sheetView>
  </sheetViews>
  <sheetFormatPr defaultColWidth="9.140625" defaultRowHeight="12.75"/>
  <cols>
    <col min="1" max="1" width="1.421875" style="2" customWidth="1"/>
    <col min="2" max="2" width="3.28125" style="2" customWidth="1"/>
    <col min="3" max="3" width="83.7109375" style="2" customWidth="1"/>
    <col min="4" max="4" width="16.7109375" style="2" customWidth="1"/>
    <col min="5" max="5" width="18.140625" style="2" customWidth="1"/>
    <col min="6" max="6" width="22.00390625" style="2" customWidth="1"/>
    <col min="7" max="7" width="2.57421875" style="2" customWidth="1"/>
    <col min="8" max="8" width="35.140625" style="2" customWidth="1"/>
    <col min="9" max="9" width="16.7109375" style="2" customWidth="1"/>
    <col min="10" max="10" width="18.00390625" style="2" customWidth="1"/>
    <col min="11" max="11" width="19.8515625" style="2" customWidth="1"/>
    <col min="12" max="16384" width="9.140625" style="2" customWidth="1"/>
  </cols>
  <sheetData>
    <row r="1" spans="1:11" ht="40.5" customHeight="1">
      <c r="A1" s="40"/>
      <c r="B1" s="106" t="s">
        <v>22</v>
      </c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5">
      <c r="A2" s="40"/>
      <c r="B2" s="109" t="s">
        <v>120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2.75">
      <c r="A3" s="107" t="s">
        <v>62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2.75">
      <c r="A4" s="15"/>
      <c r="B4" s="16"/>
      <c r="C4" s="110" t="s">
        <v>23</v>
      </c>
      <c r="D4" s="110"/>
      <c r="E4" s="86"/>
      <c r="F4" s="86"/>
      <c r="G4" s="110" t="s">
        <v>24</v>
      </c>
      <c r="H4" s="110"/>
      <c r="I4" s="110"/>
      <c r="J4" s="110"/>
      <c r="K4" s="19"/>
    </row>
    <row r="5" spans="1:11" ht="13.5">
      <c r="A5" s="15"/>
      <c r="B5" s="17"/>
      <c r="C5" s="3"/>
      <c r="D5" s="3" t="s">
        <v>25</v>
      </c>
      <c r="E5" s="3" t="s">
        <v>76</v>
      </c>
      <c r="F5" s="87" t="s">
        <v>20</v>
      </c>
      <c r="G5" s="3"/>
      <c r="H5" s="88"/>
      <c r="I5" s="3" t="s">
        <v>25</v>
      </c>
      <c r="J5" s="3" t="s">
        <v>76</v>
      </c>
      <c r="K5" s="87" t="s">
        <v>20</v>
      </c>
    </row>
    <row r="6" spans="1:11" ht="14.25" thickBot="1">
      <c r="A6" s="15"/>
      <c r="B6" s="52"/>
      <c r="C6" s="89"/>
      <c r="D6" s="90" t="s">
        <v>26</v>
      </c>
      <c r="E6" s="91" t="s">
        <v>27</v>
      </c>
      <c r="F6" s="91" t="s">
        <v>27</v>
      </c>
      <c r="G6" s="89"/>
      <c r="H6" s="89"/>
      <c r="I6" s="90" t="s">
        <v>26</v>
      </c>
      <c r="J6" s="91" t="s">
        <v>27</v>
      </c>
      <c r="K6" s="91" t="s">
        <v>27</v>
      </c>
    </row>
    <row r="7" spans="1:11" ht="15.75" thickTop="1">
      <c r="A7" s="15"/>
      <c r="B7" s="76" t="s">
        <v>7</v>
      </c>
      <c r="C7" s="76" t="s">
        <v>8</v>
      </c>
      <c r="D7" s="77"/>
      <c r="E7" s="11"/>
      <c r="F7" s="11"/>
      <c r="H7" s="76" t="s">
        <v>12</v>
      </c>
      <c r="I7" s="45"/>
      <c r="J7" s="71"/>
      <c r="K7" s="72">
        <f aca="true" t="shared" si="0" ref="K7:K25">I7+J7</f>
        <v>0</v>
      </c>
    </row>
    <row r="8" spans="1:11" ht="30.75" customHeight="1">
      <c r="A8" s="15"/>
      <c r="B8" s="22" t="s">
        <v>11</v>
      </c>
      <c r="C8" s="98" t="s">
        <v>127</v>
      </c>
      <c r="D8" s="80">
        <v>961056</v>
      </c>
      <c r="E8" s="21"/>
      <c r="F8" s="22">
        <f>D8</f>
        <v>961056</v>
      </c>
      <c r="H8" s="78" t="s">
        <v>103</v>
      </c>
      <c r="I8" s="43">
        <v>2123201.08</v>
      </c>
      <c r="J8" s="71"/>
      <c r="K8" s="72">
        <f t="shared" si="0"/>
        <v>2123201.08</v>
      </c>
    </row>
    <row r="9" spans="1:12" ht="27.75" customHeight="1">
      <c r="A9" s="15"/>
      <c r="B9" s="22" t="s">
        <v>11</v>
      </c>
      <c r="C9" s="98" t="s">
        <v>128</v>
      </c>
      <c r="D9" s="80">
        <v>928935</v>
      </c>
      <c r="E9" s="21"/>
      <c r="F9" s="22">
        <f>D9</f>
        <v>928935</v>
      </c>
      <c r="H9" s="78" t="s">
        <v>13</v>
      </c>
      <c r="I9" s="43">
        <v>590000</v>
      </c>
      <c r="J9" s="71"/>
      <c r="K9" s="72">
        <f t="shared" si="0"/>
        <v>590000</v>
      </c>
      <c r="L9" s="7"/>
    </row>
    <row r="10" spans="1:12" ht="15">
      <c r="A10" s="15"/>
      <c r="B10" s="22" t="s">
        <v>11</v>
      </c>
      <c r="C10" s="83" t="s">
        <v>129</v>
      </c>
      <c r="D10" s="80">
        <v>361500</v>
      </c>
      <c r="E10" s="21"/>
      <c r="F10" s="22">
        <f>D10</f>
        <v>361500</v>
      </c>
      <c r="G10" s="7"/>
      <c r="H10" s="78" t="s">
        <v>104</v>
      </c>
      <c r="I10" s="43">
        <v>150000</v>
      </c>
      <c r="J10" s="71"/>
      <c r="K10" s="72">
        <f t="shared" si="0"/>
        <v>150000</v>
      </c>
      <c r="L10" s="7"/>
    </row>
    <row r="11" spans="1:12" ht="21" customHeight="1">
      <c r="A11" s="15"/>
      <c r="B11" s="22" t="s">
        <v>11</v>
      </c>
      <c r="C11" s="83" t="s">
        <v>131</v>
      </c>
      <c r="D11" s="80">
        <v>64219</v>
      </c>
      <c r="E11" s="21"/>
      <c r="F11" s="22">
        <f>D11</f>
        <v>64219</v>
      </c>
      <c r="G11" s="7"/>
      <c r="H11" s="78" t="s">
        <v>121</v>
      </c>
      <c r="I11" s="43">
        <v>258500</v>
      </c>
      <c r="J11" s="74"/>
      <c r="K11" s="72">
        <f t="shared" si="0"/>
        <v>258500</v>
      </c>
      <c r="L11" s="7"/>
    </row>
    <row r="12" spans="1:12" ht="15">
      <c r="A12" s="15"/>
      <c r="B12" s="22" t="s">
        <v>11</v>
      </c>
      <c r="C12" s="77" t="s">
        <v>132</v>
      </c>
      <c r="D12" s="80">
        <v>550000</v>
      </c>
      <c r="E12" s="21"/>
      <c r="F12" s="22">
        <f>D12</f>
        <v>550000</v>
      </c>
      <c r="G12" s="7"/>
      <c r="H12" s="78" t="s">
        <v>14</v>
      </c>
      <c r="I12" s="95">
        <v>95033</v>
      </c>
      <c r="K12" s="72">
        <f t="shared" si="0"/>
        <v>95033</v>
      </c>
      <c r="L12" s="7"/>
    </row>
    <row r="13" spans="1:12" ht="15">
      <c r="A13" s="15"/>
      <c r="B13" s="22" t="s">
        <v>140</v>
      </c>
      <c r="C13" s="20" t="s">
        <v>141</v>
      </c>
      <c r="G13" s="7"/>
      <c r="H13" s="76" t="s">
        <v>77</v>
      </c>
      <c r="J13" s="74"/>
      <c r="K13" s="72">
        <f t="shared" si="0"/>
        <v>0</v>
      </c>
      <c r="L13" s="7"/>
    </row>
    <row r="14" spans="1:12" ht="25.5" customHeight="1">
      <c r="A14" s="15"/>
      <c r="B14" s="22" t="s">
        <v>11</v>
      </c>
      <c r="C14" s="83" t="s">
        <v>133</v>
      </c>
      <c r="E14" s="80">
        <v>3981312</v>
      </c>
      <c r="F14" s="22">
        <f>E14</f>
        <v>3981312</v>
      </c>
      <c r="G14" s="7"/>
      <c r="H14" s="81" t="s">
        <v>95</v>
      </c>
      <c r="I14" s="43"/>
      <c r="J14" s="45">
        <v>965263</v>
      </c>
      <c r="K14" s="72">
        <f t="shared" si="0"/>
        <v>965263</v>
      </c>
      <c r="L14" s="7"/>
    </row>
    <row r="15" spans="1:12" ht="15">
      <c r="A15" s="15"/>
      <c r="B15" s="22" t="s">
        <v>11</v>
      </c>
      <c r="C15" s="83" t="s">
        <v>134</v>
      </c>
      <c r="E15" s="80">
        <v>1169356</v>
      </c>
      <c r="F15" s="22">
        <f aca="true" t="shared" si="1" ref="F15:F22">E15</f>
        <v>1169356</v>
      </c>
      <c r="G15" s="7"/>
      <c r="H15" s="81" t="s">
        <v>96</v>
      </c>
      <c r="I15" s="43"/>
      <c r="J15" s="45">
        <v>2706000</v>
      </c>
      <c r="K15" s="72">
        <f t="shared" si="0"/>
        <v>2706000</v>
      </c>
      <c r="L15" s="7"/>
    </row>
    <row r="16" spans="1:11" ht="18" customHeight="1">
      <c r="A16" s="15"/>
      <c r="B16" s="22" t="s">
        <v>11</v>
      </c>
      <c r="C16" s="92" t="s">
        <v>135</v>
      </c>
      <c r="E16" s="80">
        <v>3181514</v>
      </c>
      <c r="F16" s="22">
        <f t="shared" si="1"/>
        <v>3181514</v>
      </c>
      <c r="G16" s="7"/>
      <c r="H16" s="77" t="s">
        <v>100</v>
      </c>
      <c r="I16" s="69"/>
      <c r="J16" s="45">
        <v>680509</v>
      </c>
      <c r="K16" s="72">
        <f t="shared" si="0"/>
        <v>680509</v>
      </c>
    </row>
    <row r="17" spans="2:11" ht="15">
      <c r="B17" s="22" t="s">
        <v>11</v>
      </c>
      <c r="C17" s="100" t="s">
        <v>136</v>
      </c>
      <c r="E17" s="80">
        <v>603000</v>
      </c>
      <c r="F17" s="22">
        <f t="shared" si="1"/>
        <v>603000</v>
      </c>
      <c r="G17" s="7"/>
      <c r="H17" s="115" t="s">
        <v>101</v>
      </c>
      <c r="I17" s="73"/>
      <c r="J17" s="71">
        <v>7300275</v>
      </c>
      <c r="K17" s="72">
        <f t="shared" si="0"/>
        <v>7300275</v>
      </c>
    </row>
    <row r="18" spans="2:11" ht="30">
      <c r="B18" s="22" t="s">
        <v>11</v>
      </c>
      <c r="C18" s="101" t="s">
        <v>137</v>
      </c>
      <c r="E18" s="80">
        <v>2429696</v>
      </c>
      <c r="F18" s="22">
        <f t="shared" si="1"/>
        <v>2429696</v>
      </c>
      <c r="G18" s="7"/>
      <c r="H18" s="77" t="s">
        <v>107</v>
      </c>
      <c r="I18" s="71"/>
      <c r="J18" s="45">
        <v>1073555</v>
      </c>
      <c r="K18" s="72">
        <f t="shared" si="0"/>
        <v>1073555</v>
      </c>
    </row>
    <row r="19" spans="2:11" ht="15">
      <c r="B19" s="22" t="s">
        <v>11</v>
      </c>
      <c r="C19" s="83" t="s">
        <v>138</v>
      </c>
      <c r="E19" s="80">
        <v>243835</v>
      </c>
      <c r="F19" s="22">
        <f t="shared" si="1"/>
        <v>243835</v>
      </c>
      <c r="G19" s="7"/>
      <c r="H19" s="77" t="s">
        <v>113</v>
      </c>
      <c r="I19" s="74"/>
      <c r="J19" s="45">
        <v>2189830</v>
      </c>
      <c r="K19" s="72">
        <f t="shared" si="0"/>
        <v>2189830</v>
      </c>
    </row>
    <row r="20" spans="2:11" ht="15">
      <c r="B20" s="22" t="s">
        <v>11</v>
      </c>
      <c r="C20" s="93" t="s">
        <v>139</v>
      </c>
      <c r="E20" s="80">
        <v>684783</v>
      </c>
      <c r="F20" s="22">
        <f t="shared" si="1"/>
        <v>684783</v>
      </c>
      <c r="G20" s="7"/>
      <c r="H20" s="77" t="s">
        <v>84</v>
      </c>
      <c r="I20" s="74"/>
      <c r="J20" s="80">
        <v>1195968</v>
      </c>
      <c r="K20" s="72">
        <f t="shared" si="0"/>
        <v>1195968</v>
      </c>
    </row>
    <row r="21" spans="2:11" ht="16.5" customHeight="1">
      <c r="B21" s="22" t="s">
        <v>11</v>
      </c>
      <c r="C21" s="82" t="s">
        <v>114</v>
      </c>
      <c r="E21" s="97">
        <v>83250</v>
      </c>
      <c r="F21" s="22">
        <f t="shared" si="1"/>
        <v>83250</v>
      </c>
      <c r="G21" s="7"/>
      <c r="H21" s="77" t="s">
        <v>14</v>
      </c>
      <c r="I21" s="74"/>
      <c r="J21" s="45">
        <v>148681</v>
      </c>
      <c r="K21" s="72">
        <f t="shared" si="0"/>
        <v>148681</v>
      </c>
    </row>
    <row r="22" spans="2:12" ht="15">
      <c r="B22" s="22" t="s">
        <v>11</v>
      </c>
      <c r="C22" s="82" t="s">
        <v>115</v>
      </c>
      <c r="E22" s="97">
        <v>56750</v>
      </c>
      <c r="F22" s="22">
        <f t="shared" si="1"/>
        <v>56750</v>
      </c>
      <c r="G22" s="7"/>
      <c r="H22" s="77"/>
      <c r="I22" s="11"/>
      <c r="J22" s="45"/>
      <c r="K22" s="72">
        <f t="shared" si="0"/>
        <v>0</v>
      </c>
      <c r="L22" s="7"/>
    </row>
    <row r="23" spans="2:11" ht="15">
      <c r="B23" s="22" t="s">
        <v>11</v>
      </c>
      <c r="C23" s="82" t="s">
        <v>117</v>
      </c>
      <c r="E23" s="97">
        <v>200000</v>
      </c>
      <c r="F23" s="22">
        <f>E23</f>
        <v>200000</v>
      </c>
      <c r="G23" s="7"/>
      <c r="H23" s="77"/>
      <c r="I23" s="11"/>
      <c r="J23" s="80"/>
      <c r="K23" s="72">
        <f t="shared" si="0"/>
        <v>0</v>
      </c>
    </row>
    <row r="24" spans="2:11" ht="28.5" customHeight="1">
      <c r="B24" s="22" t="s">
        <v>11</v>
      </c>
      <c r="C24" s="82" t="s">
        <v>118</v>
      </c>
      <c r="E24" s="97">
        <v>20000</v>
      </c>
      <c r="F24" s="22">
        <f>E24</f>
        <v>20000</v>
      </c>
      <c r="G24" s="7"/>
      <c r="H24" s="77"/>
      <c r="I24" s="11"/>
      <c r="J24" s="45"/>
      <c r="K24" s="72">
        <f t="shared" si="0"/>
        <v>0</v>
      </c>
    </row>
    <row r="25" spans="2:11" ht="15">
      <c r="B25" s="22" t="s">
        <v>11</v>
      </c>
      <c r="C25" s="82" t="s">
        <v>119</v>
      </c>
      <c r="E25" s="97">
        <v>182400</v>
      </c>
      <c r="F25" s="22">
        <f>E25</f>
        <v>182400</v>
      </c>
      <c r="G25" s="7"/>
      <c r="H25" s="77"/>
      <c r="J25" s="45"/>
      <c r="K25" s="72">
        <f t="shared" si="0"/>
        <v>0</v>
      </c>
    </row>
    <row r="26" spans="2:11" ht="15">
      <c r="B26" s="22" t="s">
        <v>11</v>
      </c>
      <c r="C26" s="76" t="s">
        <v>15</v>
      </c>
      <c r="D26" s="76">
        <v>3116.78</v>
      </c>
      <c r="E26" s="84">
        <v>2270.02</v>
      </c>
      <c r="F26" s="22">
        <f>D26+E26</f>
        <v>5386.8</v>
      </c>
      <c r="G26" s="7"/>
      <c r="H26" s="78"/>
      <c r="I26" s="11"/>
      <c r="J26" s="80"/>
      <c r="K26" s="72"/>
    </row>
    <row r="27" spans="2:11" ht="12.75">
      <c r="B27" s="22" t="s">
        <v>11</v>
      </c>
      <c r="G27" s="7"/>
      <c r="J27" s="51"/>
      <c r="K27" s="41"/>
    </row>
    <row r="28" spans="2:7" ht="21.75" customHeight="1">
      <c r="B28" s="22"/>
      <c r="C28" s="63" t="s">
        <v>82</v>
      </c>
      <c r="D28" s="59">
        <f>SUM(D8:D26)</f>
        <v>2868826.78</v>
      </c>
      <c r="E28" s="64">
        <f>SUM(E9:E26)</f>
        <v>12838166.02</v>
      </c>
      <c r="F28" s="22">
        <f>SUM(F8:F27)</f>
        <v>15706992.8</v>
      </c>
      <c r="G28" s="23"/>
    </row>
    <row r="29" spans="2:7" ht="21.75" customHeight="1">
      <c r="B29" s="22"/>
      <c r="C29" s="47" t="s">
        <v>91</v>
      </c>
      <c r="D29" s="99">
        <v>347907.3</v>
      </c>
      <c r="E29" s="64">
        <v>3421914.98</v>
      </c>
      <c r="F29" s="22">
        <f>D29+E29</f>
        <v>3769822.28</v>
      </c>
      <c r="G29" s="23"/>
    </row>
    <row r="30" spans="2:12" ht="18.75" customHeight="1" thickBot="1">
      <c r="B30" s="53"/>
      <c r="C30" s="49" t="s">
        <v>20</v>
      </c>
      <c r="D30" s="50">
        <f>D28+D29</f>
        <v>3216734.0799999996</v>
      </c>
      <c r="E30" s="50">
        <f>E28+E29</f>
        <v>16260081</v>
      </c>
      <c r="F30" s="50">
        <f>F28+F29</f>
        <v>19476815.080000002</v>
      </c>
      <c r="G30" s="54"/>
      <c r="H30" s="55" t="s">
        <v>20</v>
      </c>
      <c r="I30" s="50">
        <f>SUM(I8:I28)</f>
        <v>3216734.08</v>
      </c>
      <c r="J30" s="50">
        <f>SUM(J8:J28)</f>
        <v>16260081</v>
      </c>
      <c r="K30" s="50">
        <f>SUM(K8:K28)</f>
        <v>19476815.08</v>
      </c>
      <c r="L30" s="7"/>
    </row>
    <row r="31" spans="4:8" ht="15.75" thickTop="1">
      <c r="D31" s="7"/>
      <c r="H31" s="11" t="s">
        <v>21</v>
      </c>
    </row>
    <row r="32" spans="3:5" ht="15">
      <c r="C32" s="11" t="s">
        <v>74</v>
      </c>
      <c r="D32" s="7"/>
      <c r="E32" s="7"/>
    </row>
    <row r="33" spans="3:9" ht="15">
      <c r="C33" s="11" t="s">
        <v>75</v>
      </c>
      <c r="D33" s="14"/>
      <c r="F33" s="14">
        <f>I30-D30</f>
        <v>0</v>
      </c>
      <c r="I33" s="14">
        <f>E30-J30</f>
        <v>0</v>
      </c>
    </row>
    <row r="34" spans="4:6" ht="12.75">
      <c r="D34" s="7"/>
      <c r="E34" s="7"/>
      <c r="F34" s="7"/>
    </row>
    <row r="36" spans="5:6" ht="12.75">
      <c r="E36" s="7"/>
      <c r="F36" s="7"/>
    </row>
    <row r="37" spans="5:10" ht="12.75">
      <c r="E37" s="7"/>
      <c r="F37" s="7"/>
      <c r="J37" s="14"/>
    </row>
    <row r="38" spans="5:9" ht="12.75">
      <c r="E38" s="7"/>
      <c r="F38" s="7"/>
      <c r="I38" s="14"/>
    </row>
    <row r="39" spans="5:6" ht="12.75">
      <c r="E39" s="7"/>
      <c r="F39" s="7"/>
    </row>
    <row r="40" spans="5:6" ht="12.75">
      <c r="E40" s="7"/>
      <c r="F40" s="7"/>
    </row>
    <row r="41" spans="5:6" ht="12.75">
      <c r="E41" s="7"/>
      <c r="F41" s="7"/>
    </row>
    <row r="42" spans="4:6" ht="12.75">
      <c r="D42" s="7"/>
      <c r="F42" s="7"/>
    </row>
    <row r="43" ht="12.75">
      <c r="H43" s="14"/>
    </row>
    <row r="44" spans="3:6" ht="12.75">
      <c r="C44" s="15"/>
      <c r="E44" s="24"/>
      <c r="F44" s="25"/>
    </row>
    <row r="45" spans="3:6" ht="12.75">
      <c r="C45" s="17"/>
      <c r="E45" s="24"/>
      <c r="F45" s="25"/>
    </row>
    <row r="46" spans="3:6" s="1" customFormat="1" ht="12.75">
      <c r="C46" s="26"/>
      <c r="E46" s="27"/>
      <c r="F46" s="25"/>
    </row>
    <row r="47" spans="3:6" ht="12.75">
      <c r="C47" s="15"/>
      <c r="E47" s="27"/>
      <c r="F47" s="25"/>
    </row>
    <row r="48" spans="3:6" ht="12.75">
      <c r="C48" s="15"/>
      <c r="E48" s="27"/>
      <c r="F48" s="25"/>
    </row>
    <row r="49" spans="3:6" ht="12.75">
      <c r="C49" s="15"/>
      <c r="E49" s="27"/>
      <c r="F49" s="25"/>
    </row>
    <row r="50" spans="3:6" ht="12.75">
      <c r="C50" s="28"/>
      <c r="E50" s="27"/>
      <c r="F50" s="25"/>
    </row>
    <row r="51" spans="3:6" ht="12.75">
      <c r="C51" s="15"/>
      <c r="E51" s="27"/>
      <c r="F51" s="25"/>
    </row>
    <row r="52" spans="3:6" ht="12.75">
      <c r="C52" s="17"/>
      <c r="E52" s="15"/>
      <c r="F52" s="25"/>
    </row>
    <row r="53" spans="3:6" ht="12.75">
      <c r="C53" s="17"/>
      <c r="E53" s="24"/>
      <c r="F53" s="25"/>
    </row>
    <row r="54" spans="3:6" ht="12.75">
      <c r="C54" s="28"/>
      <c r="E54" s="24"/>
      <c r="F54" s="25"/>
    </row>
    <row r="55" spans="3:6" ht="12.75">
      <c r="C55" s="29"/>
      <c r="E55" s="24"/>
      <c r="F55" s="25"/>
    </row>
    <row r="56" spans="3:8" ht="12.75">
      <c r="C56" s="28"/>
      <c r="E56" s="24"/>
      <c r="F56" s="25"/>
      <c r="H56" s="7"/>
    </row>
    <row r="57" spans="3:6" ht="12.75">
      <c r="C57" s="29"/>
      <c r="E57" s="24"/>
      <c r="F57" s="25"/>
    </row>
    <row r="58" spans="3:6" ht="12.75">
      <c r="C58" s="28"/>
      <c r="E58" s="24"/>
      <c r="F58" s="25"/>
    </row>
    <row r="59" spans="3:6" ht="12.75">
      <c r="C59" s="28"/>
      <c r="E59" s="24"/>
      <c r="F59" s="25"/>
    </row>
    <row r="60" spans="3:6" ht="12.75">
      <c r="C60" s="28"/>
      <c r="E60" s="24"/>
      <c r="F60" s="25"/>
    </row>
    <row r="61" spans="3:6" ht="12.75">
      <c r="C61" s="15"/>
      <c r="E61" s="24"/>
      <c r="F61" s="25"/>
    </row>
    <row r="62" spans="3:6" ht="12.75">
      <c r="C62" s="15"/>
      <c r="E62" s="24"/>
      <c r="F62" s="25"/>
    </row>
    <row r="63" spans="3:11" ht="12.75">
      <c r="C63" s="15"/>
      <c r="D63" s="7"/>
      <c r="E63" s="24"/>
      <c r="F63" s="18"/>
      <c r="I63" s="7"/>
      <c r="K63" s="9"/>
    </row>
    <row r="64" spans="3:6" ht="12.75">
      <c r="C64" s="15"/>
      <c r="E64" s="24"/>
      <c r="F64" s="18"/>
    </row>
    <row r="65" spans="3:6" ht="12.75">
      <c r="C65" s="15"/>
      <c r="E65" s="24"/>
      <c r="F65" s="30"/>
    </row>
    <row r="66" spans="3:8" ht="12.75">
      <c r="C66" s="17"/>
      <c r="E66" s="24"/>
      <c r="F66" s="9"/>
      <c r="H66" s="7"/>
    </row>
    <row r="67" spans="3:6" ht="12.75">
      <c r="C67" s="15"/>
      <c r="E67" s="24"/>
      <c r="F67" s="30"/>
    </row>
    <row r="68" spans="3:6" ht="12.75">
      <c r="C68" s="15"/>
      <c r="E68" s="15"/>
      <c r="F68" s="30"/>
    </row>
    <row r="69" spans="3:6" ht="12.75">
      <c r="C69" s="15"/>
      <c r="E69" s="15"/>
      <c r="F69" s="30"/>
    </row>
    <row r="70" spans="3:6" ht="12.75">
      <c r="C70" s="24"/>
      <c r="E70" s="10"/>
      <c r="F70" s="30"/>
    </row>
    <row r="71" spans="3:6" ht="12.75">
      <c r="C71" s="17"/>
      <c r="E71" s="15"/>
      <c r="F71" s="30"/>
    </row>
    <row r="72" spans="3:6" ht="12.75">
      <c r="C72" s="17"/>
      <c r="E72" s="24"/>
      <c r="F72" s="30"/>
    </row>
    <row r="73" spans="3:6" ht="12.75">
      <c r="C73" s="15"/>
      <c r="E73" s="24"/>
      <c r="F73" s="30"/>
    </row>
    <row r="74" spans="3:6" ht="12.75">
      <c r="C74" s="15"/>
      <c r="E74" s="24"/>
      <c r="F74" s="30"/>
    </row>
    <row r="75" spans="3:6" ht="12.75">
      <c r="C75" s="28"/>
      <c r="E75" s="24"/>
      <c r="F75" s="30"/>
    </row>
    <row r="76" spans="3:6" ht="12.75">
      <c r="C76" s="28"/>
      <c r="E76" s="24"/>
      <c r="F76" s="30"/>
    </row>
    <row r="77" spans="3:6" ht="12.75">
      <c r="C77" s="28"/>
      <c r="E77" s="24"/>
      <c r="F77" s="30"/>
    </row>
    <row r="78" spans="3:6" ht="12.75">
      <c r="C78" s="28"/>
      <c r="E78" s="24"/>
      <c r="F78" s="30"/>
    </row>
    <row r="79" spans="3:6" ht="12.75">
      <c r="C79" s="28"/>
      <c r="E79" s="24"/>
      <c r="F79" s="30"/>
    </row>
    <row r="80" spans="3:6" ht="12.75">
      <c r="C80" s="28"/>
      <c r="E80" s="24"/>
      <c r="F80" s="30"/>
    </row>
    <row r="81" spans="3:6" ht="12.75">
      <c r="C81" s="28"/>
      <c r="E81" s="24"/>
      <c r="F81" s="30"/>
    </row>
    <row r="82" spans="3:6" ht="12.75">
      <c r="C82" s="28"/>
      <c r="E82" s="24"/>
      <c r="F82" s="30"/>
    </row>
    <row r="83" spans="3:6" ht="12.75">
      <c r="C83" s="15"/>
      <c r="E83" s="24"/>
      <c r="F83" s="30"/>
    </row>
    <row r="84" spans="3:6" ht="12.75">
      <c r="C84" s="28"/>
      <c r="E84" s="24"/>
      <c r="F84" s="30"/>
    </row>
    <row r="85" spans="3:6" ht="12.75">
      <c r="C85" s="28"/>
      <c r="E85" s="24"/>
      <c r="F85" s="30"/>
    </row>
    <row r="86" spans="3:6" ht="12.75">
      <c r="C86" s="28"/>
      <c r="E86" s="24"/>
      <c r="F86" s="30"/>
    </row>
    <row r="87" spans="3:6" ht="12.75">
      <c r="C87" s="28"/>
      <c r="E87" s="24"/>
      <c r="F87" s="30"/>
    </row>
    <row r="88" spans="3:6" ht="12.75">
      <c r="C88" s="28"/>
      <c r="E88" s="24"/>
      <c r="F88" s="30"/>
    </row>
    <row r="89" spans="3:6" ht="12.75">
      <c r="C89" s="28"/>
      <c r="E89" s="24"/>
      <c r="F89" s="30"/>
    </row>
    <row r="90" spans="3:6" ht="12.75">
      <c r="C90" s="28"/>
      <c r="E90" s="24"/>
      <c r="F90" s="30"/>
    </row>
    <row r="91" spans="3:6" ht="12.75">
      <c r="C91" s="28"/>
      <c r="E91" s="24"/>
      <c r="F91" s="30"/>
    </row>
    <row r="92" spans="3:6" ht="12.75">
      <c r="C92" s="28"/>
      <c r="E92" s="24"/>
      <c r="F92" s="30"/>
    </row>
    <row r="93" spans="3:6" ht="12.75">
      <c r="C93" s="28"/>
      <c r="E93" s="24"/>
      <c r="F93" s="30"/>
    </row>
    <row r="94" spans="3:6" ht="12.75">
      <c r="C94" s="28"/>
      <c r="E94" s="10"/>
      <c r="F94" s="30"/>
    </row>
    <row r="95" spans="3:6" ht="12.75">
      <c r="C95" s="29"/>
      <c r="E95" s="10"/>
      <c r="F95" s="30"/>
    </row>
    <row r="96" spans="3:6" ht="12.75">
      <c r="C96" s="28"/>
      <c r="E96" s="24"/>
      <c r="F96" s="30"/>
    </row>
    <row r="97" spans="3:6" ht="12.75">
      <c r="C97" s="29"/>
      <c r="E97" s="24"/>
      <c r="F97" s="30"/>
    </row>
    <row r="98" spans="3:6" ht="12.75">
      <c r="C98" s="28"/>
      <c r="E98" s="24"/>
      <c r="F98" s="30"/>
    </row>
    <row r="99" spans="3:6" ht="12.75">
      <c r="C99" s="28"/>
      <c r="E99" s="24"/>
      <c r="F99" s="30"/>
    </row>
    <row r="100" spans="3:6" ht="12.75">
      <c r="C100" s="28"/>
      <c r="E100" s="24"/>
      <c r="F100" s="30"/>
    </row>
    <row r="101" spans="3:6" ht="12.75">
      <c r="C101" s="28"/>
      <c r="E101" s="24"/>
      <c r="F101" s="30"/>
    </row>
    <row r="102" spans="3:6" ht="12.75">
      <c r="C102" s="28"/>
      <c r="E102" s="24"/>
      <c r="F102" s="30"/>
    </row>
    <row r="103" spans="3:6" ht="12.75">
      <c r="C103" s="28"/>
      <c r="E103" s="24"/>
      <c r="F103" s="30"/>
    </row>
    <row r="104" spans="3:6" ht="12.75">
      <c r="C104" s="28"/>
      <c r="E104" s="24"/>
      <c r="F104" s="30"/>
    </row>
    <row r="105" spans="3:8" ht="12.75">
      <c r="C105" s="28"/>
      <c r="E105" s="24"/>
      <c r="F105" s="30"/>
      <c r="H105" s="31"/>
    </row>
    <row r="106" spans="3:8" ht="12.75">
      <c r="C106" s="15"/>
      <c r="E106" s="15"/>
      <c r="F106" s="30"/>
      <c r="H106" s="31"/>
    </row>
    <row r="107" spans="3:6" ht="12.75">
      <c r="C107" s="32"/>
      <c r="E107" s="33"/>
      <c r="F107" s="34"/>
    </row>
    <row r="109" spans="3:11" ht="12.75">
      <c r="C109" s="35"/>
      <c r="D109" s="9"/>
      <c r="E109" s="9"/>
      <c r="F109" s="9"/>
      <c r="G109" s="30"/>
      <c r="H109" s="35"/>
      <c r="I109" s="9"/>
      <c r="J109" s="30"/>
      <c r="K109" s="9"/>
    </row>
    <row r="110" ht="12.75">
      <c r="F110" s="30"/>
    </row>
    <row r="111" ht="12.75">
      <c r="F111" s="30"/>
    </row>
    <row r="112" ht="12.75">
      <c r="F112" s="30"/>
    </row>
    <row r="113" ht="12.75">
      <c r="F113" s="30"/>
    </row>
    <row r="114" ht="12.75">
      <c r="F114" s="30"/>
    </row>
    <row r="115" spans="4:6" ht="12.75">
      <c r="D115" s="7"/>
      <c r="F115" s="30"/>
    </row>
    <row r="116" ht="12.75">
      <c r="F116" s="30"/>
    </row>
    <row r="117" ht="12.75">
      <c r="F117" s="30"/>
    </row>
    <row r="118" ht="12.75">
      <c r="F118" s="30"/>
    </row>
    <row r="119" ht="12.75">
      <c r="F119" s="30"/>
    </row>
    <row r="120" ht="12.75">
      <c r="F120" s="30"/>
    </row>
    <row r="121" ht="12.75">
      <c r="F121" s="30"/>
    </row>
    <row r="122" ht="12.75">
      <c r="F122" s="30"/>
    </row>
    <row r="123" ht="12.75">
      <c r="F123" s="30"/>
    </row>
    <row r="124" ht="12.75">
      <c r="F124" s="30"/>
    </row>
    <row r="125" ht="12.75">
      <c r="F125" s="30"/>
    </row>
    <row r="126" ht="12.75">
      <c r="F126" s="30"/>
    </row>
    <row r="127" ht="12.75">
      <c r="F127" s="30"/>
    </row>
    <row r="128" ht="12.75">
      <c r="F128" s="30"/>
    </row>
    <row r="129" ht="12.75">
      <c r="F129" s="30"/>
    </row>
    <row r="130" ht="12.75">
      <c r="F130" s="30"/>
    </row>
    <row r="131" ht="12.75">
      <c r="F131" s="30"/>
    </row>
    <row r="132" ht="12.75">
      <c r="F132" s="30"/>
    </row>
    <row r="133" ht="12.75">
      <c r="F133" s="30"/>
    </row>
    <row r="134" ht="12.75">
      <c r="F134" s="30"/>
    </row>
    <row r="135" ht="12.75">
      <c r="F135" s="30"/>
    </row>
    <row r="136" ht="12.75">
      <c r="F136" s="30"/>
    </row>
    <row r="137" ht="12.75">
      <c r="F137" s="30"/>
    </row>
    <row r="138" ht="12.75">
      <c r="F138" s="30"/>
    </row>
    <row r="139" ht="12.75">
      <c r="F139" s="30"/>
    </row>
    <row r="140" ht="12.75">
      <c r="F140" s="30"/>
    </row>
    <row r="141" ht="12.75">
      <c r="F141" s="30"/>
    </row>
    <row r="142" ht="12.75">
      <c r="F142" s="30"/>
    </row>
    <row r="143" ht="12.75">
      <c r="F143" s="30"/>
    </row>
    <row r="144" ht="12.75">
      <c r="F144" s="30"/>
    </row>
    <row r="145" ht="12.75">
      <c r="F145" s="30"/>
    </row>
    <row r="146" ht="12.75">
      <c r="F146" s="30"/>
    </row>
    <row r="147" ht="12.75">
      <c r="F147" s="30"/>
    </row>
    <row r="148" ht="12.75">
      <c r="F148" s="30"/>
    </row>
    <row r="149" ht="12.75">
      <c r="F149" s="30"/>
    </row>
    <row r="150" ht="12.75">
      <c r="F150" s="30"/>
    </row>
    <row r="151" ht="12.75">
      <c r="F151" s="30"/>
    </row>
    <row r="152" ht="12.75">
      <c r="F152" s="30"/>
    </row>
    <row r="153" ht="12.75">
      <c r="F153" s="30"/>
    </row>
    <row r="154" ht="12.75">
      <c r="F154" s="30"/>
    </row>
    <row r="155" ht="12.75">
      <c r="F155" s="30"/>
    </row>
  </sheetData>
  <sheetProtection/>
  <mergeCells count="5">
    <mergeCell ref="B1:K1"/>
    <mergeCell ref="B2:K2"/>
    <mergeCell ref="A3:K3"/>
    <mergeCell ref="C4:D4"/>
    <mergeCell ref="G4:J4"/>
  </mergeCells>
  <printOptions/>
  <pageMargins left="0.33" right="0.11811023622047245" top="0.35" bottom="0.19" header="0.23" footer="0.12"/>
  <pageSetup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C11" sqref="C11:C45"/>
    </sheetView>
  </sheetViews>
  <sheetFormatPr defaultColWidth="9.140625" defaultRowHeight="12.75"/>
  <cols>
    <col min="1" max="1" width="49.8515625" style="2" customWidth="1"/>
    <col min="2" max="2" width="16.7109375" style="2" customWidth="1"/>
    <col min="3" max="3" width="17.421875" style="2" customWidth="1"/>
    <col min="4" max="4" width="52.7109375" style="2" customWidth="1"/>
    <col min="5" max="5" width="16.28125" style="2" customWidth="1"/>
    <col min="6" max="6" width="14.421875" style="2" customWidth="1"/>
    <col min="7" max="7" width="20.421875" style="2" customWidth="1"/>
    <col min="8" max="8" width="12.8515625" style="2" customWidth="1"/>
    <col min="9" max="9" width="9.57421875" style="2" bestFit="1" customWidth="1"/>
    <col min="10" max="11" width="9.140625" style="2" customWidth="1"/>
    <col min="12" max="12" width="12.8515625" style="2" bestFit="1" customWidth="1"/>
    <col min="13" max="16384" width="9.140625" style="2" customWidth="1"/>
  </cols>
  <sheetData>
    <row r="1" spans="1:11" ht="12.75">
      <c r="A1" s="107" t="s">
        <v>28</v>
      </c>
      <c r="B1" s="107"/>
      <c r="C1" s="107"/>
      <c r="D1" s="107"/>
      <c r="E1" s="107"/>
      <c r="F1" s="107"/>
      <c r="G1" s="107"/>
      <c r="H1" s="4"/>
      <c r="I1" s="4"/>
      <c r="J1" s="4"/>
      <c r="K1" s="4"/>
    </row>
    <row r="2" spans="1:11" ht="12.75">
      <c r="A2" s="107" t="s">
        <v>86</v>
      </c>
      <c r="B2" s="107"/>
      <c r="C2" s="107"/>
      <c r="D2" s="107"/>
      <c r="E2" s="107"/>
      <c r="F2" s="107"/>
      <c r="G2" s="107"/>
      <c r="H2" s="4"/>
      <c r="I2" s="4"/>
      <c r="J2" s="4"/>
      <c r="K2" s="4"/>
    </row>
    <row r="3" spans="1:11" ht="12.75">
      <c r="A3" s="111" t="s">
        <v>122</v>
      </c>
      <c r="B3" s="111"/>
      <c r="C3" s="111"/>
      <c r="D3" s="111"/>
      <c r="E3" s="111"/>
      <c r="F3" s="111"/>
      <c r="G3" s="111"/>
      <c r="H3" s="5"/>
      <c r="I3" s="5"/>
      <c r="J3" s="5"/>
      <c r="K3" s="5"/>
    </row>
    <row r="4" spans="1:11" ht="12.75">
      <c r="A4" s="3"/>
      <c r="B4" s="3"/>
      <c r="C4" s="3"/>
      <c r="D4" s="3" t="s">
        <v>62</v>
      </c>
      <c r="E4" s="3"/>
      <c r="F4" s="3"/>
      <c r="G4" s="3"/>
      <c r="H4" s="4"/>
      <c r="I4" s="4"/>
      <c r="J4" s="4"/>
      <c r="K4" s="4"/>
    </row>
    <row r="5" spans="1:7" ht="15">
      <c r="A5" s="65" t="s">
        <v>29</v>
      </c>
      <c r="B5" s="6"/>
      <c r="C5" s="38" t="s">
        <v>30</v>
      </c>
      <c r="D5" s="66" t="s">
        <v>31</v>
      </c>
      <c r="E5" s="38" t="s">
        <v>32</v>
      </c>
      <c r="F5" s="38" t="s">
        <v>33</v>
      </c>
      <c r="G5" s="38" t="s">
        <v>30</v>
      </c>
    </row>
    <row r="6" spans="1:7" ht="15.75" thickBot="1">
      <c r="A6" s="67"/>
      <c r="B6" s="60" t="s">
        <v>87</v>
      </c>
      <c r="C6" s="60" t="s">
        <v>87</v>
      </c>
      <c r="D6" s="67"/>
      <c r="E6" s="60" t="s">
        <v>123</v>
      </c>
      <c r="F6" s="60" t="s">
        <v>87</v>
      </c>
      <c r="G6" s="60" t="s">
        <v>87</v>
      </c>
    </row>
    <row r="7" spans="1:8" ht="15.75" thickTop="1">
      <c r="A7" s="56" t="s">
        <v>34</v>
      </c>
      <c r="B7" s="11"/>
      <c r="C7" s="11"/>
      <c r="D7" s="11" t="s">
        <v>35</v>
      </c>
      <c r="E7" s="21">
        <v>495810</v>
      </c>
      <c r="F7" s="21"/>
      <c r="G7" s="21">
        <f>E7+F7</f>
        <v>495810</v>
      </c>
      <c r="H7" s="7"/>
    </row>
    <row r="8" spans="1:8" ht="15">
      <c r="A8" s="11" t="s">
        <v>124</v>
      </c>
      <c r="B8" s="21">
        <v>25362635.58</v>
      </c>
      <c r="C8" s="21"/>
      <c r="D8" s="11" t="s">
        <v>36</v>
      </c>
      <c r="E8" s="21"/>
      <c r="F8" s="21"/>
      <c r="G8" s="21">
        <f aca="true" t="shared" si="0" ref="G8:G37">E8+F8</f>
        <v>0</v>
      </c>
      <c r="H8" s="7"/>
    </row>
    <row r="9" spans="1:8" ht="18" customHeight="1">
      <c r="A9" s="44" t="s">
        <v>94</v>
      </c>
      <c r="B9" s="21">
        <f>'Con - I &amp;E'!F29</f>
        <v>3769822.28</v>
      </c>
      <c r="D9" s="11" t="s">
        <v>37</v>
      </c>
      <c r="E9" s="21">
        <v>7973073</v>
      </c>
      <c r="F9" s="21">
        <v>582220</v>
      </c>
      <c r="G9" s="21">
        <f t="shared" si="0"/>
        <v>8555293</v>
      </c>
      <c r="H9" s="7"/>
    </row>
    <row r="10" spans="1:8" ht="18" customHeight="1">
      <c r="A10" s="44" t="s">
        <v>108</v>
      </c>
      <c r="B10" s="116">
        <f>'Con - I &amp;E'!J23</f>
        <v>0</v>
      </c>
      <c r="C10" s="21">
        <f>(B8+B9)-B10</f>
        <v>29132457.86</v>
      </c>
      <c r="D10" s="11" t="s">
        <v>99</v>
      </c>
      <c r="E10" s="21">
        <v>77000</v>
      </c>
      <c r="F10" s="21"/>
      <c r="G10" s="21">
        <f t="shared" si="0"/>
        <v>77000</v>
      </c>
      <c r="H10" s="7"/>
    </row>
    <row r="11" spans="1:8" ht="18.75" customHeight="1">
      <c r="A11" s="112"/>
      <c r="B11" s="113"/>
      <c r="C11" s="113"/>
      <c r="D11" s="11" t="s">
        <v>38</v>
      </c>
      <c r="E11" s="21">
        <v>400900</v>
      </c>
      <c r="F11" s="21"/>
      <c r="G11" s="21">
        <f t="shared" si="0"/>
        <v>400900</v>
      </c>
      <c r="H11" s="7"/>
    </row>
    <row r="12" spans="1:8" ht="18.75" customHeight="1">
      <c r="A12" s="112"/>
      <c r="B12" s="113"/>
      <c r="C12" s="113"/>
      <c r="D12" s="11" t="s">
        <v>39</v>
      </c>
      <c r="E12" s="21">
        <v>138913.3</v>
      </c>
      <c r="F12" s="21"/>
      <c r="G12" s="21">
        <f t="shared" si="0"/>
        <v>138913.3</v>
      </c>
      <c r="H12" s="7"/>
    </row>
    <row r="13" spans="1:8" ht="15">
      <c r="A13" s="112"/>
      <c r="B13" s="113"/>
      <c r="C13" s="113"/>
      <c r="D13" s="11" t="s">
        <v>40</v>
      </c>
      <c r="E13" s="21">
        <v>863930</v>
      </c>
      <c r="F13" s="21"/>
      <c r="G13" s="21">
        <f t="shared" si="0"/>
        <v>863930</v>
      </c>
      <c r="H13" s="7"/>
    </row>
    <row r="14" spans="1:8" ht="15">
      <c r="A14" s="112"/>
      <c r="B14" s="113"/>
      <c r="C14" s="113"/>
      <c r="D14" s="11" t="s">
        <v>41</v>
      </c>
      <c r="E14" s="21">
        <v>253281</v>
      </c>
      <c r="F14" s="21"/>
      <c r="G14" s="21">
        <f t="shared" si="0"/>
        <v>253281</v>
      </c>
      <c r="H14" s="7"/>
    </row>
    <row r="15" spans="1:8" ht="15">
      <c r="A15" s="112"/>
      <c r="B15" s="113"/>
      <c r="C15" s="113"/>
      <c r="D15" s="11" t="s">
        <v>42</v>
      </c>
      <c r="E15" s="21">
        <v>111336</v>
      </c>
      <c r="F15" s="21"/>
      <c r="G15" s="21">
        <f t="shared" si="0"/>
        <v>111336</v>
      </c>
      <c r="H15" s="7"/>
    </row>
    <row r="16" spans="1:8" s="1" customFormat="1" ht="18" customHeight="1">
      <c r="A16" s="112"/>
      <c r="B16" s="113"/>
      <c r="C16" s="113"/>
      <c r="D16" s="44" t="s">
        <v>43</v>
      </c>
      <c r="E16" s="57">
        <v>14075</v>
      </c>
      <c r="F16" s="57"/>
      <c r="G16" s="21">
        <f t="shared" si="0"/>
        <v>14075</v>
      </c>
      <c r="H16" s="8"/>
    </row>
    <row r="17" spans="1:8" ht="15">
      <c r="A17" s="112"/>
      <c r="B17" s="113"/>
      <c r="C17" s="113"/>
      <c r="D17" s="11" t="s">
        <v>44</v>
      </c>
      <c r="E17" s="21">
        <v>40048</v>
      </c>
      <c r="F17" s="21"/>
      <c r="G17" s="21">
        <f t="shared" si="0"/>
        <v>40048</v>
      </c>
      <c r="H17" s="7"/>
    </row>
    <row r="18" spans="1:8" ht="15">
      <c r="A18" s="112"/>
      <c r="B18" s="113"/>
      <c r="C18" s="113"/>
      <c r="D18" s="11" t="s">
        <v>45</v>
      </c>
      <c r="E18" s="21">
        <v>871186</v>
      </c>
      <c r="F18" s="21"/>
      <c r="G18" s="21">
        <f t="shared" si="0"/>
        <v>871186</v>
      </c>
      <c r="H18" s="7"/>
    </row>
    <row r="19" spans="1:8" ht="15">
      <c r="A19" s="112"/>
      <c r="B19" s="113"/>
      <c r="C19" s="113"/>
      <c r="D19" s="11" t="s">
        <v>81</v>
      </c>
      <c r="E19" s="21">
        <v>99927</v>
      </c>
      <c r="F19" s="21"/>
      <c r="G19" s="21">
        <f t="shared" si="0"/>
        <v>99927</v>
      </c>
      <c r="H19" s="7"/>
    </row>
    <row r="20" spans="1:8" ht="15">
      <c r="A20" s="112"/>
      <c r="B20" s="113"/>
      <c r="C20" s="113"/>
      <c r="D20" s="11" t="s">
        <v>46</v>
      </c>
      <c r="E20" s="21">
        <v>193264</v>
      </c>
      <c r="F20" s="21"/>
      <c r="G20" s="21">
        <f t="shared" si="0"/>
        <v>193264</v>
      </c>
      <c r="H20" s="7"/>
    </row>
    <row r="21" spans="1:8" ht="15">
      <c r="A21" s="112"/>
      <c r="B21" s="113"/>
      <c r="C21" s="113"/>
      <c r="D21" s="11" t="s">
        <v>47</v>
      </c>
      <c r="E21" s="21">
        <v>4000</v>
      </c>
      <c r="F21" s="21"/>
      <c r="G21" s="21">
        <f t="shared" si="0"/>
        <v>4000</v>
      </c>
      <c r="H21" s="7"/>
    </row>
    <row r="22" spans="1:8" ht="15">
      <c r="A22" s="112"/>
      <c r="B22" s="113"/>
      <c r="C22" s="113"/>
      <c r="D22" s="11" t="s">
        <v>48</v>
      </c>
      <c r="E22" s="21">
        <v>411777</v>
      </c>
      <c r="F22" s="21"/>
      <c r="G22" s="21">
        <f t="shared" si="0"/>
        <v>411777</v>
      </c>
      <c r="H22" s="7"/>
    </row>
    <row r="23" spans="1:8" ht="15">
      <c r="A23" s="112"/>
      <c r="B23" s="113"/>
      <c r="C23" s="113"/>
      <c r="D23" s="11" t="s">
        <v>49</v>
      </c>
      <c r="E23" s="21">
        <v>5250</v>
      </c>
      <c r="F23" s="21"/>
      <c r="G23" s="21">
        <f t="shared" si="0"/>
        <v>5250</v>
      </c>
      <c r="H23" s="7"/>
    </row>
    <row r="24" spans="1:8" ht="15">
      <c r="A24" s="112"/>
      <c r="B24" s="113"/>
      <c r="C24" s="113"/>
      <c r="D24" s="11" t="s">
        <v>50</v>
      </c>
      <c r="E24" s="21">
        <v>24731</v>
      </c>
      <c r="F24" s="21"/>
      <c r="G24" s="21">
        <f t="shared" si="0"/>
        <v>24731</v>
      </c>
      <c r="H24" s="7"/>
    </row>
    <row r="25" spans="1:8" ht="15">
      <c r="A25" s="112"/>
      <c r="B25" s="113"/>
      <c r="C25" s="113"/>
      <c r="D25" s="11" t="s">
        <v>79</v>
      </c>
      <c r="E25" s="21">
        <v>87490</v>
      </c>
      <c r="F25" s="21"/>
      <c r="G25" s="21">
        <f t="shared" si="0"/>
        <v>87490</v>
      </c>
      <c r="H25" s="7"/>
    </row>
    <row r="26" spans="1:8" ht="15">
      <c r="A26" s="112"/>
      <c r="B26" s="113"/>
      <c r="C26" s="113"/>
      <c r="D26" s="11" t="s">
        <v>83</v>
      </c>
      <c r="E26" s="21">
        <v>50000</v>
      </c>
      <c r="F26" s="21"/>
      <c r="G26" s="21">
        <f t="shared" si="0"/>
        <v>50000</v>
      </c>
      <c r="H26" s="7"/>
    </row>
    <row r="27" spans="1:8" ht="15">
      <c r="A27" s="112"/>
      <c r="B27" s="113"/>
      <c r="C27" s="113"/>
      <c r="D27" s="11" t="s">
        <v>51</v>
      </c>
      <c r="E27" s="21">
        <v>2312261</v>
      </c>
      <c r="F27" s="21"/>
      <c r="G27" s="21">
        <f t="shared" si="0"/>
        <v>2312261</v>
      </c>
      <c r="H27" s="7"/>
    </row>
    <row r="28" spans="1:8" ht="15">
      <c r="A28" s="112"/>
      <c r="B28" s="113"/>
      <c r="C28" s="113"/>
      <c r="D28" s="42" t="s">
        <v>80</v>
      </c>
      <c r="E28" s="21">
        <v>855649</v>
      </c>
      <c r="F28" s="21"/>
      <c r="G28" s="21">
        <v>855649</v>
      </c>
      <c r="H28" s="7"/>
    </row>
    <row r="29" spans="1:8" ht="15">
      <c r="A29" s="112"/>
      <c r="B29" s="113"/>
      <c r="C29" s="113"/>
      <c r="D29" s="11" t="s">
        <v>52</v>
      </c>
      <c r="E29" s="21">
        <v>77800</v>
      </c>
      <c r="F29" s="21"/>
      <c r="G29" s="21">
        <f t="shared" si="0"/>
        <v>77800</v>
      </c>
      <c r="H29" s="7"/>
    </row>
    <row r="30" spans="1:8" ht="15">
      <c r="A30" s="112"/>
      <c r="B30" s="113"/>
      <c r="C30" s="113"/>
      <c r="D30" s="11" t="s">
        <v>53</v>
      </c>
      <c r="E30" s="21">
        <v>323250</v>
      </c>
      <c r="F30" s="21"/>
      <c r="G30" s="21">
        <f t="shared" si="0"/>
        <v>323250</v>
      </c>
      <c r="H30" s="7"/>
    </row>
    <row r="31" spans="1:8" ht="15">
      <c r="A31" s="112"/>
      <c r="B31" s="113"/>
      <c r="C31" s="113"/>
      <c r="D31" s="11" t="s">
        <v>54</v>
      </c>
      <c r="E31" s="21">
        <v>65500</v>
      </c>
      <c r="F31" s="21"/>
      <c r="G31" s="21">
        <f t="shared" si="0"/>
        <v>65500</v>
      </c>
      <c r="H31" s="7"/>
    </row>
    <row r="32" spans="1:8" ht="15">
      <c r="A32" s="112"/>
      <c r="B32" s="113"/>
      <c r="C32" s="113"/>
      <c r="D32" s="11" t="s">
        <v>78</v>
      </c>
      <c r="E32" s="21">
        <v>7540</v>
      </c>
      <c r="F32" s="21"/>
      <c r="G32" s="21">
        <f t="shared" si="0"/>
        <v>7540</v>
      </c>
      <c r="H32" s="7"/>
    </row>
    <row r="33" spans="1:8" ht="15">
      <c r="A33" s="112"/>
      <c r="B33" s="113"/>
      <c r="C33" s="113"/>
      <c r="D33" s="11" t="s">
        <v>55</v>
      </c>
      <c r="E33" s="21">
        <v>3500</v>
      </c>
      <c r="F33" s="21"/>
      <c r="G33" s="21">
        <f t="shared" si="0"/>
        <v>3500</v>
      </c>
      <c r="H33" s="7"/>
    </row>
    <row r="34" spans="1:8" ht="15">
      <c r="A34" s="112"/>
      <c r="B34" s="113"/>
      <c r="C34" s="113"/>
      <c r="D34" s="11" t="s">
        <v>56</v>
      </c>
      <c r="E34" s="21">
        <v>25032</v>
      </c>
      <c r="F34" s="21"/>
      <c r="G34" s="21">
        <f t="shared" si="0"/>
        <v>25032</v>
      </c>
      <c r="H34" s="7"/>
    </row>
    <row r="35" spans="1:8" ht="15">
      <c r="A35" s="112"/>
      <c r="B35" s="113"/>
      <c r="C35" s="113"/>
      <c r="D35" s="11" t="s">
        <v>57</v>
      </c>
      <c r="E35" s="21">
        <v>123656</v>
      </c>
      <c r="F35" s="21"/>
      <c r="G35" s="21">
        <f t="shared" si="0"/>
        <v>123656</v>
      </c>
      <c r="H35" s="7"/>
    </row>
    <row r="36" spans="1:12" ht="15">
      <c r="A36" s="112"/>
      <c r="B36" s="113"/>
      <c r="C36" s="113"/>
      <c r="D36" s="11" t="s">
        <v>58</v>
      </c>
      <c r="E36" s="21">
        <v>48000</v>
      </c>
      <c r="F36" s="21"/>
      <c r="G36" s="21">
        <f t="shared" si="0"/>
        <v>48000</v>
      </c>
      <c r="H36" s="7"/>
      <c r="L36" s="14"/>
    </row>
    <row r="37" spans="1:12" ht="15">
      <c r="A37" s="112"/>
      <c r="B37" s="113"/>
      <c r="C37" s="113"/>
      <c r="D37" s="11" t="s">
        <v>85</v>
      </c>
      <c r="E37" s="21">
        <v>1930</v>
      </c>
      <c r="F37" s="21"/>
      <c r="G37" s="21">
        <f t="shared" si="0"/>
        <v>1930</v>
      </c>
      <c r="H37" s="7"/>
      <c r="L37" s="14"/>
    </row>
    <row r="38" spans="1:9" ht="15">
      <c r="A38" s="112"/>
      <c r="B38" s="113"/>
      <c r="C38" s="113"/>
      <c r="D38" s="20" t="s">
        <v>59</v>
      </c>
      <c r="E38" s="62">
        <f>SUM(E7:E37)</f>
        <v>15960109.3</v>
      </c>
      <c r="F38" s="62">
        <f>SUM(F9:F37)</f>
        <v>582220</v>
      </c>
      <c r="G38" s="61">
        <f>SUM(G7:G37)</f>
        <v>16542329.3</v>
      </c>
      <c r="H38" s="9"/>
      <c r="I38" s="7"/>
    </row>
    <row r="39" spans="1:9" ht="15">
      <c r="A39" s="112"/>
      <c r="B39" s="113"/>
      <c r="C39" s="113"/>
      <c r="D39" s="94" t="s">
        <v>109</v>
      </c>
      <c r="E39" s="21"/>
      <c r="F39" s="21"/>
      <c r="G39" s="22">
        <v>34577</v>
      </c>
      <c r="H39" s="9"/>
      <c r="I39" s="7"/>
    </row>
    <row r="40" spans="1:9" ht="15">
      <c r="A40" s="112"/>
      <c r="B40" s="113"/>
      <c r="C40" s="113"/>
      <c r="D40" s="94" t="s">
        <v>126</v>
      </c>
      <c r="E40" s="21"/>
      <c r="F40" s="21"/>
      <c r="G40" s="22">
        <v>26006</v>
      </c>
      <c r="H40" s="9"/>
      <c r="I40" s="7"/>
    </row>
    <row r="41" spans="1:9" ht="15">
      <c r="A41" s="112"/>
      <c r="B41" s="113"/>
      <c r="C41" s="113"/>
      <c r="D41" s="11" t="s">
        <v>142</v>
      </c>
      <c r="E41" s="21"/>
      <c r="F41" s="21"/>
      <c r="G41" s="22">
        <v>6000000</v>
      </c>
      <c r="H41" s="9"/>
      <c r="I41" s="7"/>
    </row>
    <row r="42" spans="1:9" ht="15">
      <c r="A42" s="112"/>
      <c r="B42" s="113"/>
      <c r="C42" s="113"/>
      <c r="D42" s="11" t="s">
        <v>88</v>
      </c>
      <c r="E42" s="21"/>
      <c r="F42" s="21"/>
      <c r="G42" s="22">
        <v>57500</v>
      </c>
      <c r="H42" s="9"/>
      <c r="I42" s="7"/>
    </row>
    <row r="43" spans="1:9" ht="15">
      <c r="A43" s="112"/>
      <c r="B43" s="113"/>
      <c r="C43" s="113"/>
      <c r="D43" s="11" t="s">
        <v>125</v>
      </c>
      <c r="E43" s="21"/>
      <c r="F43" s="21"/>
      <c r="G43" s="22">
        <v>40000</v>
      </c>
      <c r="H43" s="9"/>
      <c r="I43" s="7"/>
    </row>
    <row r="44" spans="1:8" ht="15">
      <c r="A44" s="112"/>
      <c r="B44" s="113"/>
      <c r="C44" s="113"/>
      <c r="D44" s="11" t="s">
        <v>60</v>
      </c>
      <c r="E44" s="21"/>
      <c r="F44" s="21"/>
      <c r="G44" s="58">
        <f>'Con - R&amp;P'!I31</f>
        <v>471.82</v>
      </c>
      <c r="H44" s="10"/>
    </row>
    <row r="45" spans="1:12" ht="15">
      <c r="A45" s="112"/>
      <c r="B45" s="113"/>
      <c r="C45" s="114"/>
      <c r="D45" s="11" t="s">
        <v>61</v>
      </c>
      <c r="E45" s="21"/>
      <c r="F45" s="21"/>
      <c r="G45" s="68">
        <f>'Con - R&amp;P'!I52</f>
        <v>6431573.740000001</v>
      </c>
      <c r="H45" s="10"/>
      <c r="L45" s="14"/>
    </row>
    <row r="46" spans="1:8" ht="15.75" thickBot="1">
      <c r="A46" s="39" t="s">
        <v>20</v>
      </c>
      <c r="B46" s="11"/>
      <c r="C46" s="50">
        <f>SUM(C7:C45)</f>
        <v>29132457.86</v>
      </c>
      <c r="D46" s="39" t="s">
        <v>20</v>
      </c>
      <c r="E46" s="22"/>
      <c r="F46" s="22"/>
      <c r="G46" s="50">
        <f>SUM(G38:G45)</f>
        <v>29132457.860000003</v>
      </c>
      <c r="H46" s="9"/>
    </row>
    <row r="47" spans="1:7" ht="15.75" thickTop="1">
      <c r="A47" s="11" t="s">
        <v>74</v>
      </c>
      <c r="B47" s="11"/>
      <c r="C47" s="12"/>
      <c r="D47" s="11" t="s">
        <v>21</v>
      </c>
      <c r="E47" s="11"/>
      <c r="F47" s="11"/>
      <c r="G47" s="11"/>
    </row>
    <row r="48" spans="1:7" ht="15">
      <c r="A48" s="11" t="s">
        <v>75</v>
      </c>
      <c r="B48" s="11"/>
      <c r="C48" s="11"/>
      <c r="E48" s="11"/>
      <c r="F48" s="11"/>
      <c r="G48" s="11"/>
    </row>
    <row r="49" spans="2:7" ht="15">
      <c r="B49" s="11"/>
      <c r="C49" s="11"/>
      <c r="D49" s="11"/>
      <c r="E49" s="11"/>
      <c r="F49" s="11"/>
      <c r="G49" s="11"/>
    </row>
    <row r="50" spans="1:7" ht="15">
      <c r="A50" s="11"/>
      <c r="B50" s="11"/>
      <c r="C50" s="11"/>
      <c r="D50" s="11"/>
      <c r="E50" s="11"/>
      <c r="F50" s="11"/>
      <c r="G50" s="11"/>
    </row>
    <row r="51" ht="12.75">
      <c r="E51" s="13"/>
    </row>
    <row r="54" spans="4:5" ht="12.75">
      <c r="D54" s="13"/>
      <c r="E54" s="13">
        <f>C46-G46</f>
        <v>0</v>
      </c>
    </row>
  </sheetData>
  <sheetProtection/>
  <mergeCells count="6">
    <mergeCell ref="A1:G1"/>
    <mergeCell ref="A2:G2"/>
    <mergeCell ref="A3:G3"/>
    <mergeCell ref="A11:A45"/>
    <mergeCell ref="B11:B45"/>
    <mergeCell ref="C11:C45"/>
  </mergeCells>
  <printOptions/>
  <pageMargins left="0.53" right="0.15748031496063" top="0.236220472440945" bottom="0.196850393700787" header="0.196850393700787" footer="0.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2023-10-29T06:36:32Z</cp:lastPrinted>
  <dcterms:created xsi:type="dcterms:W3CDTF">2011-08-05T05:35:25Z</dcterms:created>
  <dcterms:modified xsi:type="dcterms:W3CDTF">2023-10-29T06:36:48Z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1033-9.1.0.4674</vt:lpwstr>
  </property>
</Properties>
</file>